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FIN.IZVJ-SVE\2025\"/>
    </mc:Choice>
  </mc:AlternateContent>
  <bookViews>
    <workbookView xWindow="0" yWindow="0" windowWidth="28800" windowHeight="117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E340" i="9" s="1"/>
  <c r="B340" i="9" s="1"/>
  <c r="G340" i="9"/>
  <c r="F340" i="9"/>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E327" i="9" s="1"/>
  <c r="B327" i="9" s="1"/>
  <c r="G327" i="9"/>
  <c r="F327" i="9"/>
  <c r="H326" i="9"/>
  <c r="G326" i="9"/>
  <c r="F326" i="9"/>
  <c r="E326" i="9"/>
  <c r="B326" i="9" s="1"/>
  <c r="H325" i="9"/>
  <c r="E325" i="9" s="1"/>
  <c r="B325" i="9" s="1"/>
  <c r="G325" i="9"/>
  <c r="F325" i="9"/>
  <c r="H324" i="9"/>
  <c r="E324" i="9" s="1"/>
  <c r="B324" i="9" s="1"/>
  <c r="G324" i="9"/>
  <c r="F324" i="9"/>
  <c r="H323" i="9"/>
  <c r="E323" i="9" s="1"/>
  <c r="B323" i="9" s="1"/>
  <c r="G323" i="9"/>
  <c r="F323" i="9"/>
  <c r="H322" i="9"/>
  <c r="E322" i="9" s="1"/>
  <c r="B322" i="9" s="1"/>
  <c r="G322" i="9"/>
  <c r="F322" i="9"/>
  <c r="H321" i="9"/>
  <c r="E321" i="9" s="1"/>
  <c r="B321" i="9" s="1"/>
  <c r="G321" i="9"/>
  <c r="F321" i="9"/>
  <c r="H320" i="9"/>
  <c r="G320" i="9"/>
  <c r="F320" i="9"/>
  <c r="H319" i="9"/>
  <c r="E319" i="9" s="1"/>
  <c r="B319" i="9" s="1"/>
  <c r="G319" i="9"/>
  <c r="F319" i="9"/>
  <c r="H318" i="9"/>
  <c r="G318" i="9"/>
  <c r="F318" i="9"/>
  <c r="E318" i="9"/>
  <c r="B318" i="9" s="1"/>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B280" i="9" s="1"/>
  <c r="M279" i="9"/>
  <c r="L279" i="9"/>
  <c r="F279" i="9"/>
  <c r="E279" i="9"/>
  <c r="B279" i="9"/>
  <c r="M278" i="9"/>
  <c r="L278" i="9"/>
  <c r="F278" i="9" s="1"/>
  <c r="E278" i="9"/>
  <c r="B278" i="9" s="1"/>
  <c r="M277" i="9"/>
  <c r="L277" i="9"/>
  <c r="F277" i="9"/>
  <c r="E277" i="9"/>
  <c r="B277" i="9"/>
  <c r="M276" i="9"/>
  <c r="L276" i="9"/>
  <c r="F276" i="9" s="1"/>
  <c r="E276" i="9"/>
  <c r="B276" i="9" s="1"/>
  <c r="M275" i="9"/>
  <c r="L275" i="9"/>
  <c r="F275" i="9"/>
  <c r="E275" i="9"/>
  <c r="B275" i="9"/>
  <c r="M274" i="9"/>
  <c r="L274" i="9"/>
  <c r="F274" i="9" s="1"/>
  <c r="E274" i="9"/>
  <c r="B274" i="9" s="1"/>
  <c r="M273" i="9"/>
  <c r="L273" i="9"/>
  <c r="F273" i="9"/>
  <c r="E273" i="9"/>
  <c r="B273" i="9"/>
  <c r="M272" i="9"/>
  <c r="L272" i="9"/>
  <c r="F272" i="9" s="1"/>
  <c r="E272" i="9"/>
  <c r="B272" i="9" s="1"/>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B82" i="9" s="1"/>
  <c r="G82" i="9"/>
  <c r="F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E55" i="9" s="1"/>
  <c r="B55" i="9" s="1"/>
  <c r="G55" i="9"/>
  <c r="F55" i="9"/>
  <c r="H54" i="9"/>
  <c r="E54" i="9" s="1"/>
  <c r="G54" i="9"/>
  <c r="F54" i="9"/>
  <c r="B54" i="9"/>
  <c r="H53" i="9"/>
  <c r="E53" i="9" s="1"/>
  <c r="B53" i="9" s="1"/>
  <c r="G53" i="9"/>
  <c r="F53" i="9"/>
  <c r="H52" i="9"/>
  <c r="E52" i="9" s="1"/>
  <c r="B52" i="9" s="1"/>
  <c r="G52" i="9"/>
  <c r="F52" i="9"/>
  <c r="H51" i="9"/>
  <c r="E51" i="9" s="1"/>
  <c r="B51" i="9" s="1"/>
  <c r="G51" i="9"/>
  <c r="F51" i="9"/>
  <c r="H50" i="9"/>
  <c r="E50" i="9" s="1"/>
  <c r="G50" i="9"/>
  <c r="F50" i="9"/>
  <c r="B50" i="9"/>
  <c r="H49" i="9"/>
  <c r="E49" i="9" s="1"/>
  <c r="B49" i="9" s="1"/>
  <c r="G49" i="9"/>
  <c r="F49" i="9"/>
  <c r="H48" i="9"/>
  <c r="E48" i="9" s="1"/>
  <c r="B48" i="9" s="1"/>
  <c r="G48" i="9"/>
  <c r="F48" i="9"/>
  <c r="H47" i="9"/>
  <c r="G47" i="9"/>
  <c r="F47" i="9"/>
  <c r="E47" i="9"/>
  <c r="B47" i="9" s="1"/>
  <c r="H46" i="9"/>
  <c r="E46" i="9" s="1"/>
  <c r="B46" i="9" s="1"/>
  <c r="G46" i="9"/>
  <c r="F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G37" i="9"/>
  <c r="F37" i="9"/>
  <c r="H36" i="9"/>
  <c r="G36" i="9"/>
  <c r="F36" i="9"/>
  <c r="H35" i="9"/>
  <c r="E35" i="9" s="1"/>
  <c r="B35" i="9" s="1"/>
  <c r="G35" i="9"/>
  <c r="F35" i="9"/>
  <c r="H34" i="9"/>
  <c r="E34" i="9" s="1"/>
  <c r="B34" i="9" s="1"/>
  <c r="G34" i="9"/>
  <c r="F34" i="9"/>
  <c r="H33" i="9"/>
  <c r="G33" i="9"/>
  <c r="F33" i="9"/>
  <c r="E33" i="9"/>
  <c r="B33" i="9" s="1"/>
  <c r="H32" i="9"/>
  <c r="E32" i="9" s="1"/>
  <c r="B32" i="9" s="1"/>
  <c r="G32" i="9"/>
  <c r="F32" i="9"/>
  <c r="H31" i="9"/>
  <c r="G31" i="9"/>
  <c r="F31" i="9"/>
  <c r="E31" i="9"/>
  <c r="B31" i="9" s="1"/>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I3" i="9"/>
  <c r="L228" i="9" s="1"/>
  <c r="H3" i="9"/>
  <c r="G3" i="9"/>
  <c r="D104" i="8"/>
  <c r="I41" i="3" s="1"/>
  <c r="D97" i="8"/>
  <c r="D92" i="8"/>
  <c r="D87" i="8"/>
  <c r="D82" i="8"/>
  <c r="D77" i="8"/>
  <c r="D72" i="8"/>
  <c r="D67" i="8"/>
  <c r="D62" i="8"/>
  <c r="D57" i="8"/>
  <c r="D52" i="8"/>
  <c r="D51" i="8" s="1"/>
  <c r="C1628" i="1" s="1"/>
  <c r="H1628" i="1" s="1"/>
  <c r="D46" i="8"/>
  <c r="D37" i="8"/>
  <c r="D27" i="8"/>
  <c r="D25" i="8" s="1"/>
  <c r="D18" i="8"/>
  <c r="D8" i="8"/>
  <c r="D6" i="8" s="1"/>
  <c r="C1583" i="1" s="1"/>
  <c r="E44" i="7"/>
  <c r="D44" i="7"/>
  <c r="E39" i="7"/>
  <c r="D39" i="7"/>
  <c r="E38" i="7"/>
  <c r="D38" i="7"/>
  <c r="E30" i="7"/>
  <c r="D30" i="7"/>
  <c r="E23" i="7"/>
  <c r="D23" i="7"/>
  <c r="E22" i="7"/>
  <c r="D22" i="7"/>
  <c r="E14" i="7"/>
  <c r="D14" i="7"/>
  <c r="E7" i="7"/>
  <c r="D1540" i="1" s="1"/>
  <c r="D7" i="7"/>
  <c r="E6" i="7"/>
  <c r="D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E35" i="6"/>
  <c r="I28"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E255" i="5" s="1"/>
  <c r="D1259" i="1" s="1"/>
  <c r="D260" i="5"/>
  <c r="F259" i="5"/>
  <c r="F258" i="5"/>
  <c r="F257" i="5"/>
  <c r="E256" i="5"/>
  <c r="D1260" i="1" s="1"/>
  <c r="D256" i="5"/>
  <c r="D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C1176" i="1" s="1"/>
  <c r="F170" i="5"/>
  <c r="F169" i="5"/>
  <c r="F168" i="5"/>
  <c r="F167" i="5"/>
  <c r="F166" i="5"/>
  <c r="E165" i="5"/>
  <c r="D165" i="5"/>
  <c r="C1170" i="1" s="1"/>
  <c r="F164" i="5"/>
  <c r="F163" i="5"/>
  <c r="F162" i="5"/>
  <c r="F161" i="5"/>
  <c r="F160" i="5"/>
  <c r="F159" i="5"/>
  <c r="F158" i="5"/>
  <c r="F157" i="5"/>
  <c r="F156" i="5"/>
  <c r="F155" i="5"/>
  <c r="F154" i="5"/>
  <c r="F153" i="5"/>
  <c r="F152" i="5"/>
  <c r="F151" i="5"/>
  <c r="E150" i="5"/>
  <c r="D150" i="5"/>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D119" i="5" s="1"/>
  <c r="F119"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E12" i="5" s="1"/>
  <c r="D1017" i="1" s="1"/>
  <c r="G1017" i="1" s="1"/>
  <c r="D19" i="5"/>
  <c r="F18" i="5"/>
  <c r="F17" i="5"/>
  <c r="F16" i="5"/>
  <c r="F15" i="5"/>
  <c r="F14" i="5"/>
  <c r="E13" i="5"/>
  <c r="D13" i="5"/>
  <c r="D12" i="5" s="1"/>
  <c r="F11" i="5"/>
  <c r="F10" i="5"/>
  <c r="F9"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E629" i="4" s="1"/>
  <c r="D623" i="1" s="1"/>
  <c r="D633" i="4"/>
  <c r="F633" i="4" s="1"/>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G156" i="9" s="1"/>
  <c r="F606" i="4"/>
  <c r="F605" i="4"/>
  <c r="F604" i="4"/>
  <c r="E603" i="4"/>
  <c r="E597" i="4" s="1"/>
  <c r="D591" i="1" s="1"/>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E571" i="4" s="1"/>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D522" i="4" s="1"/>
  <c r="F531" i="4"/>
  <c r="F530" i="4"/>
  <c r="E529" i="4"/>
  <c r="D529" i="4"/>
  <c r="F529" i="4" s="1"/>
  <c r="F528" i="4"/>
  <c r="F527" i="4"/>
  <c r="E526" i="4"/>
  <c r="D526" i="4"/>
  <c r="F526" i="4" s="1"/>
  <c r="F525" i="4"/>
  <c r="F524" i="4"/>
  <c r="E523" i="4"/>
  <c r="E522" i="4" s="1"/>
  <c r="D516" i="1" s="1"/>
  <c r="D523" i="4"/>
  <c r="F523" i="4" s="1"/>
  <c r="F522" i="4"/>
  <c r="F521" i="4"/>
  <c r="F520" i="4"/>
  <c r="F519" i="4"/>
  <c r="F518" i="4"/>
  <c r="F517" i="4"/>
  <c r="F516" i="4"/>
  <c r="F515" i="4"/>
  <c r="E514" i="4"/>
  <c r="D514" i="4"/>
  <c r="F514" i="4" s="1"/>
  <c r="F513" i="4"/>
  <c r="F512" i="4"/>
  <c r="F511" i="4"/>
  <c r="F510" i="4"/>
  <c r="E509" i="4"/>
  <c r="E491" i="4" s="1"/>
  <c r="D485" i="1" s="1"/>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E479" i="4" s="1"/>
  <c r="D473" i="1" s="1"/>
  <c r="D485" i="4"/>
  <c r="F485" i="4" s="1"/>
  <c r="F484" i="4"/>
  <c r="F483" i="4"/>
  <c r="F482" i="4"/>
  <c r="F481" i="4"/>
  <c r="E480" i="4"/>
  <c r="D480" i="4"/>
  <c r="D479" i="4" s="1"/>
  <c r="F479" i="4" s="1"/>
  <c r="F478" i="4"/>
  <c r="F477" i="4"/>
  <c r="E476" i="4"/>
  <c r="D476" i="4"/>
  <c r="D466" i="4" s="1"/>
  <c r="F475" i="4"/>
  <c r="F474" i="4"/>
  <c r="E473" i="4"/>
  <c r="D473" i="4"/>
  <c r="F473" i="4" s="1"/>
  <c r="F472" i="4"/>
  <c r="F471" i="4"/>
  <c r="E470" i="4"/>
  <c r="D470" i="4"/>
  <c r="F470" i="4" s="1"/>
  <c r="F469" i="4"/>
  <c r="F468" i="4"/>
  <c r="E467" i="4"/>
  <c r="E466" i="4" s="1"/>
  <c r="D460" i="1" s="1"/>
  <c r="D467" i="4"/>
  <c r="F467"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E428" i="4"/>
  <c r="D423" i="1" s="1"/>
  <c r="D428" i="4"/>
  <c r="E427" i="4"/>
  <c r="D422" i="1" s="1"/>
  <c r="D427" i="4"/>
  <c r="D648" i="4" s="1"/>
  <c r="F648" i="4" s="1"/>
  <c r="E426" i="4"/>
  <c r="E647" i="4" s="1"/>
  <c r="D426" i="4"/>
  <c r="D647" i="4" s="1"/>
  <c r="F421" i="4"/>
  <c r="F420" i="4"/>
  <c r="F419" i="4"/>
  <c r="F416" i="4"/>
  <c r="F415" i="4"/>
  <c r="F414" i="4"/>
  <c r="F413" i="4"/>
  <c r="E412" i="4"/>
  <c r="D412" i="4"/>
  <c r="F412" i="4" s="1"/>
  <c r="F411" i="4"/>
  <c r="E410" i="4"/>
  <c r="D405" i="1" s="1"/>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E362" i="4"/>
  <c r="E361" i="4" s="1"/>
  <c r="D356" i="1" s="1"/>
  <c r="D362" i="4"/>
  <c r="F362" i="4" s="1"/>
  <c r="F361" i="4"/>
  <c r="D361" i="4"/>
  <c r="F359" i="4"/>
  <c r="E358" i="4"/>
  <c r="D353" i="1" s="1"/>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04" i="1" s="1"/>
  <c r="D310" i="4"/>
  <c r="F310" i="4" s="1"/>
  <c r="F309" i="4"/>
  <c r="D309" i="4"/>
  <c r="F306" i="4"/>
  <c r="F305" i="4"/>
  <c r="F304" i="4"/>
  <c r="F303" i="4"/>
  <c r="F302" i="4"/>
  <c r="E298" i="4"/>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D273" i="4" s="1"/>
  <c r="E273" i="4"/>
  <c r="D269" i="1" s="1"/>
  <c r="F272" i="4"/>
  <c r="F271" i="4"/>
  <c r="F270" i="4"/>
  <c r="E269" i="4"/>
  <c r="D265" i="1" s="1"/>
  <c r="D269" i="4"/>
  <c r="F268" i="4"/>
  <c r="F267" i="4"/>
  <c r="F266" i="4"/>
  <c r="F265" i="4"/>
  <c r="F264" i="4"/>
  <c r="E263" i="4"/>
  <c r="D263" i="4"/>
  <c r="F263" i="4" s="1"/>
  <c r="D262" i="4"/>
  <c r="F261" i="4"/>
  <c r="F260" i="4"/>
  <c r="F259" i="4"/>
  <c r="F258"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2"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D164" i="4" s="1"/>
  <c r="F169" i="4"/>
  <c r="F168" i="4"/>
  <c r="F167" i="4"/>
  <c r="F166" i="4"/>
  <c r="E165" i="4"/>
  <c r="D161" i="1" s="1"/>
  <c r="D165" i="4"/>
  <c r="F163" i="4"/>
  <c r="F162" i="4"/>
  <c r="F161" i="4"/>
  <c r="E160" i="4"/>
  <c r="D160" i="4"/>
  <c r="F160" i="4" s="1"/>
  <c r="F159" i="4"/>
  <c r="F158" i="4"/>
  <c r="F157" i="4"/>
  <c r="F156" i="4"/>
  <c r="F155" i="4"/>
  <c r="E154" i="4"/>
  <c r="D154" i="4"/>
  <c r="D153" i="4" s="1"/>
  <c r="E153" i="4"/>
  <c r="D149" i="1" s="1"/>
  <c r="F151" i="4"/>
  <c r="F150" i="4"/>
  <c r="F149" i="4"/>
  <c r="F148" i="4"/>
  <c r="F147" i="4"/>
  <c r="F146" i="4"/>
  <c r="F145" i="4"/>
  <c r="F144" i="4"/>
  <c r="F143" i="4"/>
  <c r="F142" i="4"/>
  <c r="E141" i="4"/>
  <c r="E140" i="4" s="1"/>
  <c r="D141" i="4"/>
  <c r="F141" i="4" s="1"/>
  <c r="F140" i="4"/>
  <c r="D140" i="4"/>
  <c r="F139" i="4"/>
  <c r="F138" i="4"/>
  <c r="F137" i="4"/>
  <c r="F136" i="4"/>
  <c r="E135" i="4"/>
  <c r="E134" i="4" s="1"/>
  <c r="D130" i="1" s="1"/>
  <c r="D135" i="4"/>
  <c r="F134" i="4"/>
  <c r="D134" i="4"/>
  <c r="F133" i="4"/>
  <c r="F132" i="4"/>
  <c r="F131" i="4"/>
  <c r="F130" i="4"/>
  <c r="E129" i="4"/>
  <c r="D125" i="1" s="1"/>
  <c r="D129" i="4"/>
  <c r="F128" i="4"/>
  <c r="F127" i="4"/>
  <c r="E126" i="4"/>
  <c r="D126" i="4"/>
  <c r="D125" i="4" s="1"/>
  <c r="F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7" i="4" s="1"/>
  <c r="D106" i="4"/>
  <c r="F106"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E82" i="4" s="1"/>
  <c r="D83" i="4"/>
  <c r="F82" i="4"/>
  <c r="F81" i="4"/>
  <c r="F80" i="4"/>
  <c r="F79" i="4"/>
  <c r="F78" i="4"/>
  <c r="E77" i="4"/>
  <c r="D77" i="4"/>
  <c r="F77" i="4" s="1"/>
  <c r="F76" i="4"/>
  <c r="F75" i="4"/>
  <c r="E74" i="4"/>
  <c r="D74" i="4"/>
  <c r="F74" i="4" s="1"/>
  <c r="F73" i="4"/>
  <c r="F72" i="4"/>
  <c r="E71" i="4"/>
  <c r="D71" i="4"/>
  <c r="F71" i="4" s="1"/>
  <c r="F70" i="4"/>
  <c r="F69" i="4"/>
  <c r="E68" i="4"/>
  <c r="E49" i="4" s="1"/>
  <c r="D45" i="1" s="1"/>
  <c r="D68" i="4"/>
  <c r="F67" i="4"/>
  <c r="F66" i="4"/>
  <c r="F65" i="4"/>
  <c r="E64" i="4"/>
  <c r="D64" i="4"/>
  <c r="F64" i="4" s="1"/>
  <c r="F63" i="4"/>
  <c r="F62" i="4"/>
  <c r="E61" i="4"/>
  <c r="D57" i="1" s="1"/>
  <c r="D61" i="4"/>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H1685" i="1"/>
  <c r="C1685" i="1"/>
  <c r="G1685" i="1" s="1"/>
  <c r="C1684" i="1"/>
  <c r="H1684" i="1" s="1"/>
  <c r="C1683" i="1"/>
  <c r="G1683" i="1" s="1"/>
  <c r="G1682" i="1"/>
  <c r="C1682" i="1"/>
  <c r="H1682"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C1670" i="1"/>
  <c r="H1670" i="1" s="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C1635" i="1"/>
  <c r="G1635" i="1" s="1"/>
  <c r="C1634" i="1"/>
  <c r="H1634" i="1" s="1"/>
  <c r="H1633" i="1"/>
  <c r="C1633" i="1"/>
  <c r="G1633" i="1" s="1"/>
  <c r="G1632" i="1"/>
  <c r="C1632" i="1"/>
  <c r="H1632" i="1" s="1"/>
  <c r="H1631" i="1"/>
  <c r="C1631" i="1"/>
  <c r="G1631" i="1" s="1"/>
  <c r="G1630" i="1"/>
  <c r="C1630" i="1"/>
  <c r="H1630" i="1" s="1"/>
  <c r="H1629" i="1"/>
  <c r="C1629" i="1"/>
  <c r="G1629" i="1" s="1"/>
  <c r="C1627" i="1"/>
  <c r="G1626" i="1"/>
  <c r="C1626" i="1"/>
  <c r="H1626" i="1" s="1"/>
  <c r="C1625" i="1"/>
  <c r="G1624" i="1"/>
  <c r="C1624" i="1"/>
  <c r="H1624" i="1" s="1"/>
  <c r="C1623" i="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G1604" i="1"/>
  <c r="C1604" i="1"/>
  <c r="H1604" i="1" s="1"/>
  <c r="H1603" i="1"/>
  <c r="C1603" i="1"/>
  <c r="G1603" i="1" s="1"/>
  <c r="G1602" i="1"/>
  <c r="C1602" i="1"/>
  <c r="H1602"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G1584" i="1"/>
  <c r="C1584" i="1"/>
  <c r="H1584" i="1" s="1"/>
  <c r="G1582" i="1"/>
  <c r="C1582" i="1"/>
  <c r="J1581" i="1"/>
  <c r="D1581" i="1"/>
  <c r="H1581" i="1" s="1"/>
  <c r="C1581" i="1"/>
  <c r="D1580" i="1"/>
  <c r="H1580" i="1" s="1"/>
  <c r="C1580" i="1"/>
  <c r="J1579" i="1"/>
  <c r="D1579" i="1"/>
  <c r="H1579" i="1" s="1"/>
  <c r="C1579" i="1"/>
  <c r="D1578" i="1"/>
  <c r="H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D1562" i="1"/>
  <c r="H1562" i="1" s="1"/>
  <c r="C1562" i="1"/>
  <c r="J1561" i="1"/>
  <c r="D1561" i="1"/>
  <c r="H1561" i="1" s="1"/>
  <c r="C1561" i="1"/>
  <c r="D1560" i="1"/>
  <c r="H1560" i="1" s="1"/>
  <c r="C1560" i="1"/>
  <c r="J1559" i="1"/>
  <c r="D1559" i="1"/>
  <c r="H1559" i="1" s="1"/>
  <c r="C1559" i="1"/>
  <c r="D1558" i="1"/>
  <c r="H1558" i="1" s="1"/>
  <c r="C1558" i="1"/>
  <c r="J1557" i="1"/>
  <c r="D1557" i="1"/>
  <c r="H1557" i="1" s="1"/>
  <c r="C1557" i="1"/>
  <c r="H1556" i="1"/>
  <c r="D1556" i="1"/>
  <c r="C1556" i="1"/>
  <c r="G1556" i="1" s="1"/>
  <c r="D1555" i="1"/>
  <c r="H1555" i="1" s="1"/>
  <c r="C1555" i="1"/>
  <c r="J1554" i="1"/>
  <c r="D1554" i="1"/>
  <c r="H1554" i="1" s="1"/>
  <c r="C1554" i="1"/>
  <c r="D1553" i="1"/>
  <c r="H1553" i="1" s="1"/>
  <c r="C1553" i="1"/>
  <c r="J1552" i="1"/>
  <c r="D1552" i="1"/>
  <c r="H1552" i="1" s="1"/>
  <c r="C1552" i="1"/>
  <c r="D1551" i="1"/>
  <c r="H1551" i="1" s="1"/>
  <c r="C1551" i="1"/>
  <c r="J1550" i="1"/>
  <c r="D1550" i="1"/>
  <c r="H1550" i="1" s="1"/>
  <c r="C1550" i="1"/>
  <c r="D1549" i="1"/>
  <c r="H1549" i="1" s="1"/>
  <c r="C1549" i="1"/>
  <c r="J1548" i="1"/>
  <c r="D1548" i="1"/>
  <c r="H1548" i="1" s="1"/>
  <c r="C1548" i="1"/>
  <c r="J1547" i="1"/>
  <c r="D1547" i="1"/>
  <c r="C1547" i="1"/>
  <c r="H1547" i="1" s="1"/>
  <c r="D1546" i="1"/>
  <c r="C1546" i="1"/>
  <c r="D1545" i="1"/>
  <c r="C1545" i="1"/>
  <c r="D1544" i="1"/>
  <c r="C1544" i="1"/>
  <c r="D1543" i="1"/>
  <c r="C1543" i="1"/>
  <c r="D1542" i="1"/>
  <c r="C1542" i="1"/>
  <c r="D1541" i="1"/>
  <c r="C1541" i="1"/>
  <c r="C1540" i="1"/>
  <c r="C1539" i="1"/>
  <c r="C1538"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D1512" i="1"/>
  <c r="C1512" i="1"/>
  <c r="H1512" i="1" s="1"/>
  <c r="D1511" i="1"/>
  <c r="C1511" i="1"/>
  <c r="D1510" i="1"/>
  <c r="C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C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D1388" i="1"/>
  <c r="C1388" i="1"/>
  <c r="D1387" i="1"/>
  <c r="C1387" i="1"/>
  <c r="D1386" i="1"/>
  <c r="C1386" i="1"/>
  <c r="D1385" i="1"/>
  <c r="C1385" i="1"/>
  <c r="D1384" i="1"/>
  <c r="C1384" i="1"/>
  <c r="D1383" i="1"/>
  <c r="C1383" i="1"/>
  <c r="D1382" i="1"/>
  <c r="C1382" i="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H1307" i="1" s="1"/>
  <c r="D1306" i="1"/>
  <c r="C1306" i="1"/>
  <c r="D1305" i="1"/>
  <c r="C1305" i="1"/>
  <c r="H1305" i="1" s="1"/>
  <c r="D1304" i="1"/>
  <c r="C1304" i="1"/>
  <c r="H1304" i="1" s="1"/>
  <c r="D1303" i="1"/>
  <c r="C1303" i="1"/>
  <c r="H1303" i="1" s="1"/>
  <c r="D1302" i="1"/>
  <c r="C1302" i="1"/>
  <c r="C1301" i="1"/>
  <c r="C1300" i="1"/>
  <c r="D1299" i="1"/>
  <c r="C1299" i="1"/>
  <c r="D1298" i="1"/>
  <c r="C1298" i="1"/>
  <c r="D1297" i="1"/>
  <c r="C1297" i="1"/>
  <c r="D1296" i="1"/>
  <c r="C1296" i="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C1264" i="1"/>
  <c r="D1263" i="1"/>
  <c r="C1263" i="1"/>
  <c r="D1262" i="1"/>
  <c r="C1262" i="1"/>
  <c r="H1262" i="1" s="1"/>
  <c r="D1261" i="1"/>
  <c r="C1261" i="1"/>
  <c r="C1260" i="1"/>
  <c r="C1259"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C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C1215" i="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D1206" i="1"/>
  <c r="C1206" i="1"/>
  <c r="H1206" i="1" s="1"/>
  <c r="D1205" i="1"/>
  <c r="C1205" i="1"/>
  <c r="H1205" i="1" s="1"/>
  <c r="D1204" i="1"/>
  <c r="C1204" i="1"/>
  <c r="H1204" i="1" s="1"/>
  <c r="D1203" i="1"/>
  <c r="C1203" i="1"/>
  <c r="D1202" i="1"/>
  <c r="C1202" i="1"/>
  <c r="H1202" i="1" s="1"/>
  <c r="D1201" i="1"/>
  <c r="C1201" i="1"/>
  <c r="D1200" i="1"/>
  <c r="C1200" i="1"/>
  <c r="D1199" i="1"/>
  <c r="C1199" i="1"/>
  <c r="H1199" i="1" s="1"/>
  <c r="D1198" i="1"/>
  <c r="C1198" i="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H1183" i="1" s="1"/>
  <c r="C1182" i="1"/>
  <c r="D1179" i="1"/>
  <c r="C1179" i="1"/>
  <c r="D1178" i="1"/>
  <c r="C1178" i="1"/>
  <c r="D1177" i="1"/>
  <c r="C1177" i="1"/>
  <c r="D1176" i="1"/>
  <c r="D1175" i="1"/>
  <c r="C1175" i="1"/>
  <c r="H1175" i="1" s="1"/>
  <c r="D1174" i="1"/>
  <c r="C1174" i="1"/>
  <c r="H1174" i="1" s="1"/>
  <c r="D1173" i="1"/>
  <c r="C1173" i="1"/>
  <c r="H1173" i="1" s="1"/>
  <c r="D1172" i="1"/>
  <c r="C1172" i="1"/>
  <c r="H1172" i="1" s="1"/>
  <c r="D1171" i="1"/>
  <c r="C1171" i="1"/>
  <c r="H1171" i="1" s="1"/>
  <c r="D1170" i="1"/>
  <c r="D1169" i="1"/>
  <c r="C1169" i="1"/>
  <c r="H1169" i="1" s="1"/>
  <c r="D1168" i="1"/>
  <c r="C1168" i="1"/>
  <c r="H1168" i="1" s="1"/>
  <c r="D1167" i="1"/>
  <c r="C1167" i="1"/>
  <c r="H1167" i="1" s="1"/>
  <c r="D1166" i="1"/>
  <c r="C1166" i="1"/>
  <c r="D1165" i="1"/>
  <c r="C1165" i="1"/>
  <c r="D1164" i="1"/>
  <c r="C1164" i="1"/>
  <c r="H1164" i="1" s="1"/>
  <c r="D1163" i="1"/>
  <c r="C1163" i="1"/>
  <c r="H1163" i="1" s="1"/>
  <c r="D1162" i="1"/>
  <c r="C1162" i="1"/>
  <c r="H1162" i="1" s="1"/>
  <c r="D1161" i="1"/>
  <c r="C1161" i="1"/>
  <c r="D1160" i="1"/>
  <c r="C1160" i="1"/>
  <c r="H1160" i="1" s="1"/>
  <c r="D1159" i="1"/>
  <c r="C1159" i="1"/>
  <c r="H1159" i="1" s="1"/>
  <c r="D1158" i="1"/>
  <c r="C1158" i="1"/>
  <c r="H1158" i="1" s="1"/>
  <c r="D1157" i="1"/>
  <c r="C1157" i="1"/>
  <c r="H1157" i="1" s="1"/>
  <c r="D1156" i="1"/>
  <c r="C1156" i="1"/>
  <c r="H1156" i="1" s="1"/>
  <c r="D1155" i="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D1091" i="1"/>
  <c r="C1091" i="1"/>
  <c r="H1091" i="1" s="1"/>
  <c r="D1090" i="1"/>
  <c r="C1090" i="1"/>
  <c r="D1089" i="1"/>
  <c r="C1089" i="1"/>
  <c r="D1088" i="1"/>
  <c r="C1088" i="1"/>
  <c r="H1088" i="1" s="1"/>
  <c r="D1087" i="1"/>
  <c r="C1087" i="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D1077" i="1"/>
  <c r="C1077" i="1"/>
  <c r="H1077" i="1" s="1"/>
  <c r="D1076" i="1"/>
  <c r="C1076" i="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C1061" i="1"/>
  <c r="H1061" i="1" s="1"/>
  <c r="D1060" i="1"/>
  <c r="C1060" i="1"/>
  <c r="H1060" i="1" s="1"/>
  <c r="D1059" i="1"/>
  <c r="C1059" i="1"/>
  <c r="H1059" i="1" s="1"/>
  <c r="D1058" i="1"/>
  <c r="C1058" i="1"/>
  <c r="H1058" i="1" s="1"/>
  <c r="C1057" i="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C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C1024" i="1"/>
  <c r="D1023" i="1"/>
  <c r="C1023" i="1"/>
  <c r="H1023" i="1" s="1"/>
  <c r="D1022" i="1"/>
  <c r="C1022" i="1"/>
  <c r="H1022" i="1" s="1"/>
  <c r="D1021" i="1"/>
  <c r="C1021" i="1"/>
  <c r="H1021" i="1" s="1"/>
  <c r="D1020" i="1"/>
  <c r="C1020" i="1"/>
  <c r="H1020" i="1" s="1"/>
  <c r="D1019" i="1"/>
  <c r="C1019" i="1"/>
  <c r="H1019" i="1" s="1"/>
  <c r="D1018" i="1"/>
  <c r="C1018" i="1"/>
  <c r="H1018" i="1" s="1"/>
  <c r="C1017" i="1"/>
  <c r="D1016" i="1"/>
  <c r="C1016" i="1"/>
  <c r="H1016" i="1" s="1"/>
  <c r="D1015" i="1"/>
  <c r="C1015" i="1"/>
  <c r="H1015" i="1" s="1"/>
  <c r="D1014" i="1"/>
  <c r="C1014" i="1"/>
  <c r="H1014" i="1" s="1"/>
  <c r="C1013" i="1"/>
  <c r="C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G649" i="1"/>
  <c r="C649" i="1"/>
  <c r="H649" i="1" s="1"/>
  <c r="D648" i="1"/>
  <c r="C648" i="1"/>
  <c r="D647" i="1"/>
  <c r="C647" i="1"/>
  <c r="D646" i="1"/>
  <c r="C646" i="1"/>
  <c r="D645" i="1"/>
  <c r="C645" i="1"/>
  <c r="C642" i="1"/>
  <c r="D641" i="1"/>
  <c r="C641" i="1"/>
  <c r="D636" i="1"/>
  <c r="C636" i="1"/>
  <c r="H636" i="1" s="1"/>
  <c r="D635" i="1"/>
  <c r="C635" i="1"/>
  <c r="H635" i="1" s="1"/>
  <c r="D632" i="1"/>
  <c r="C632" i="1"/>
  <c r="H632" i="1" s="1"/>
  <c r="D631" i="1"/>
  <c r="C631" i="1"/>
  <c r="H631" i="1" s="1"/>
  <c r="D630" i="1"/>
  <c r="C630" i="1"/>
  <c r="H630" i="1" s="1"/>
  <c r="D629" i="1"/>
  <c r="C629" i="1"/>
  <c r="H629" i="1" s="1"/>
  <c r="D628" i="1"/>
  <c r="C628" i="1"/>
  <c r="H628" i="1" s="1"/>
  <c r="C627" i="1"/>
  <c r="D626" i="1"/>
  <c r="C626" i="1"/>
  <c r="H626" i="1" s="1"/>
  <c r="D625" i="1"/>
  <c r="C625" i="1"/>
  <c r="H625" i="1" s="1"/>
  <c r="D624" i="1"/>
  <c r="C624" i="1"/>
  <c r="H624" i="1" s="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G603" i="1"/>
  <c r="C603" i="1"/>
  <c r="H603" i="1" s="1"/>
  <c r="D602" i="1"/>
  <c r="C602" i="1"/>
  <c r="H602" i="1" s="1"/>
  <c r="D601" i="1"/>
  <c r="C601" i="1"/>
  <c r="H601" i="1" s="1"/>
  <c r="D600" i="1"/>
  <c r="C600" i="1"/>
  <c r="H600" i="1" s="1"/>
  <c r="D599" i="1"/>
  <c r="C599" i="1"/>
  <c r="H599" i="1" s="1"/>
  <c r="D598" i="1"/>
  <c r="C598" i="1"/>
  <c r="H598" i="1" s="1"/>
  <c r="C597" i="1"/>
  <c r="D596" i="1"/>
  <c r="C596" i="1"/>
  <c r="H596" i="1" s="1"/>
  <c r="D595" i="1"/>
  <c r="C595" i="1"/>
  <c r="H595" i="1" s="1"/>
  <c r="D594" i="1"/>
  <c r="C594" i="1"/>
  <c r="H594" i="1" s="1"/>
  <c r="D593" i="1"/>
  <c r="C593" i="1"/>
  <c r="H593" i="1" s="1"/>
  <c r="D592" i="1"/>
  <c r="C592" i="1"/>
  <c r="H592" i="1" s="1"/>
  <c r="G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C578" i="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C517" i="1"/>
  <c r="G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C503" i="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4" i="1"/>
  <c r="C484" i="1"/>
  <c r="H484" i="1" s="1"/>
  <c r="D483" i="1"/>
  <c r="C483" i="1"/>
  <c r="H483" i="1" s="1"/>
  <c r="D482" i="1"/>
  <c r="C482" i="1"/>
  <c r="H482" i="1" s="1"/>
  <c r="D481" i="1"/>
  <c r="C481" i="1"/>
  <c r="H481" i="1" s="1"/>
  <c r="D480" i="1"/>
  <c r="C480" i="1"/>
  <c r="H480" i="1" s="1"/>
  <c r="C479" i="1"/>
  <c r="D478" i="1"/>
  <c r="C478" i="1"/>
  <c r="H478" i="1" s="1"/>
  <c r="D477" i="1"/>
  <c r="C477" i="1"/>
  <c r="H477" i="1" s="1"/>
  <c r="D476" i="1"/>
  <c r="C476" i="1"/>
  <c r="H476" i="1" s="1"/>
  <c r="D475" i="1"/>
  <c r="C475" i="1"/>
  <c r="H475" i="1" s="1"/>
  <c r="D474" i="1"/>
  <c r="C474" i="1"/>
  <c r="H474" i="1" s="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C461" i="1"/>
  <c r="G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C431" i="1"/>
  <c r="D430" i="1"/>
  <c r="C430" i="1"/>
  <c r="H430" i="1" s="1"/>
  <c r="D429" i="1"/>
  <c r="C429" i="1"/>
  <c r="H429" i="1" s="1"/>
  <c r="D428" i="1"/>
  <c r="C428" i="1"/>
  <c r="H428" i="1" s="1"/>
  <c r="D427" i="1"/>
  <c r="C427" i="1"/>
  <c r="H427" i="1" s="1"/>
  <c r="D426" i="1"/>
  <c r="C426" i="1"/>
  <c r="H426" i="1" s="1"/>
  <c r="C425" i="1"/>
  <c r="C423" i="1"/>
  <c r="H423" i="1" s="1"/>
  <c r="C422" i="1"/>
  <c r="C421" i="1"/>
  <c r="D416" i="1"/>
  <c r="C416" i="1"/>
  <c r="D415" i="1"/>
  <c r="C415" i="1"/>
  <c r="D414" i="1"/>
  <c r="C414" i="1"/>
  <c r="D411" i="1"/>
  <c r="C411" i="1"/>
  <c r="H411" i="1" s="1"/>
  <c r="D410" i="1"/>
  <c r="C410" i="1"/>
  <c r="H410" i="1" s="1"/>
  <c r="D409" i="1"/>
  <c r="C409" i="1"/>
  <c r="H409" i="1" s="1"/>
  <c r="D408" i="1"/>
  <c r="C408" i="1"/>
  <c r="H408" i="1" s="1"/>
  <c r="D407" i="1"/>
  <c r="C407" i="1"/>
  <c r="H407" i="1" s="1"/>
  <c r="D406" i="1"/>
  <c r="C406" i="1"/>
  <c r="H406" i="1" s="1"/>
  <c r="G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D380" i="1"/>
  <c r="C380" i="1"/>
  <c r="H380" i="1" s="1"/>
  <c r="D379" i="1"/>
  <c r="C379" i="1"/>
  <c r="H379" i="1" s="1"/>
  <c r="D378" i="1"/>
  <c r="C378" i="1"/>
  <c r="H378" i="1" s="1"/>
  <c r="D377" i="1"/>
  <c r="C377" i="1"/>
  <c r="D376" i="1"/>
  <c r="C376" i="1"/>
  <c r="H376" i="1" s="1"/>
  <c r="D375" i="1"/>
  <c r="C375" i="1"/>
  <c r="D374" i="1"/>
  <c r="C374" i="1"/>
  <c r="D373" i="1"/>
  <c r="C373" i="1"/>
  <c r="H373" i="1" s="1"/>
  <c r="D372" i="1"/>
  <c r="C372" i="1"/>
  <c r="H372" i="1" s="1"/>
  <c r="D371" i="1"/>
  <c r="C371" i="1"/>
  <c r="H371" i="1" s="1"/>
  <c r="D370" i="1"/>
  <c r="C370" i="1"/>
  <c r="H370" i="1" s="1"/>
  <c r="D369" i="1"/>
  <c r="C369" i="1"/>
  <c r="H369" i="1" s="1"/>
  <c r="C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C357" i="1"/>
  <c r="C356" i="1"/>
  <c r="H356" i="1" s="1"/>
  <c r="D354" i="1"/>
  <c r="C354" i="1"/>
  <c r="H354" i="1" s="1"/>
  <c r="G353" i="1"/>
  <c r="C353" i="1"/>
  <c r="H353" i="1" s="1"/>
  <c r="D352" i="1"/>
  <c r="C352" i="1"/>
  <c r="H352" i="1" s="1"/>
  <c r="D351" i="1"/>
  <c r="C351" i="1"/>
  <c r="H351" i="1" s="1"/>
  <c r="D350" i="1"/>
  <c r="C350" i="1"/>
  <c r="H350" i="1" s="1"/>
  <c r="D349" i="1"/>
  <c r="C349" i="1"/>
  <c r="H349" i="1" s="1"/>
  <c r="D348" i="1"/>
  <c r="C348" i="1"/>
  <c r="D347" i="1"/>
  <c r="C347" i="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C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C305" i="1"/>
  <c r="G304" i="1"/>
  <c r="C304" i="1"/>
  <c r="H304" i="1" s="1"/>
  <c r="D302" i="1"/>
  <c r="C302" i="1"/>
  <c r="H302" i="1" s="1"/>
  <c r="D301" i="1"/>
  <c r="C301" i="1"/>
  <c r="H301" i="1" s="1"/>
  <c r="D300" i="1"/>
  <c r="C300" i="1"/>
  <c r="H300" i="1" s="1"/>
  <c r="D299" i="1"/>
  <c r="C299" i="1"/>
  <c r="D298" i="1"/>
  <c r="C298" i="1"/>
  <c r="H298" i="1" s="1"/>
  <c r="D294" i="1"/>
  <c r="C294" i="1"/>
  <c r="D293" i="1"/>
  <c r="C293" i="1"/>
  <c r="D292" i="1"/>
  <c r="C292" i="1"/>
  <c r="D291" i="1"/>
  <c r="C291" i="1"/>
  <c r="D290" i="1"/>
  <c r="C290" i="1"/>
  <c r="H290" i="1" s="1"/>
  <c r="D289" i="1"/>
  <c r="C289" i="1"/>
  <c r="H289" i="1" s="1"/>
  <c r="D288" i="1"/>
  <c r="C288" i="1"/>
  <c r="H288" i="1" s="1"/>
  <c r="D287" i="1"/>
  <c r="C287" i="1"/>
  <c r="H287" i="1" s="1"/>
  <c r="D286" i="1"/>
  <c r="C286" i="1"/>
  <c r="H286" i="1" s="1"/>
  <c r="G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H271" i="1" s="1"/>
  <c r="D270" i="1"/>
  <c r="C270" i="1"/>
  <c r="C269" i="1"/>
  <c r="H269" i="1" s="1"/>
  <c r="D268" i="1"/>
  <c r="C268" i="1"/>
  <c r="H268" i="1" s="1"/>
  <c r="D267" i="1"/>
  <c r="C267" i="1"/>
  <c r="D266" i="1"/>
  <c r="C266" i="1"/>
  <c r="H266" i="1" s="1"/>
  <c r="G265" i="1"/>
  <c r="C265" i="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C253" i="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D197" i="1"/>
  <c r="C197" i="1"/>
  <c r="D196" i="1"/>
  <c r="C196" i="1"/>
  <c r="H196" i="1" s="1"/>
  <c r="D195" i="1"/>
  <c r="C195" i="1"/>
  <c r="H195" i="1" s="1"/>
  <c r="D194" i="1"/>
  <c r="C194" i="1"/>
  <c r="H194" i="1" s="1"/>
  <c r="D193" i="1"/>
  <c r="C193" i="1"/>
  <c r="H193" i="1" s="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D182" i="1"/>
  <c r="C182" i="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D162" i="1"/>
  <c r="C162" i="1"/>
  <c r="C161" i="1"/>
  <c r="C160" i="1"/>
  <c r="D159" i="1"/>
  <c r="C159" i="1"/>
  <c r="H159" i="1" s="1"/>
  <c r="D158" i="1"/>
  <c r="C158" i="1"/>
  <c r="H158" i="1" s="1"/>
  <c r="D157" i="1"/>
  <c r="C157" i="1"/>
  <c r="H157" i="1" s="1"/>
  <c r="D156" i="1"/>
  <c r="C156" i="1"/>
  <c r="H156" i="1" s="1"/>
  <c r="D155" i="1"/>
  <c r="C155" i="1"/>
  <c r="D154" i="1"/>
  <c r="C154" i="1"/>
  <c r="D153" i="1"/>
  <c r="C153" i="1"/>
  <c r="D152" i="1"/>
  <c r="C152" i="1"/>
  <c r="H152" i="1" s="1"/>
  <c r="D151" i="1"/>
  <c r="C151" i="1"/>
  <c r="D150" i="1"/>
  <c r="C150" i="1"/>
  <c r="C149" i="1"/>
  <c r="D147" i="1"/>
  <c r="C147"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D135" i="1"/>
  <c r="C135" i="1"/>
  <c r="G135" i="1" s="1"/>
  <c r="D134" i="1"/>
  <c r="C134" i="1"/>
  <c r="G134" i="1" s="1"/>
  <c r="D133" i="1"/>
  <c r="C133" i="1"/>
  <c r="G132" i="1"/>
  <c r="D132" i="1"/>
  <c r="C132" i="1"/>
  <c r="H132" i="1" s="1"/>
  <c r="C131" i="1"/>
  <c r="C130" i="1"/>
  <c r="D129" i="1"/>
  <c r="C129" i="1"/>
  <c r="G129" i="1" s="1"/>
  <c r="D128" i="1"/>
  <c r="C128" i="1"/>
  <c r="G128" i="1" s="1"/>
  <c r="D127" i="1"/>
  <c r="C127" i="1"/>
  <c r="G127" i="1" s="1"/>
  <c r="D126" i="1"/>
  <c r="G126" i="1" s="1"/>
  <c r="C126" i="1"/>
  <c r="C125" i="1"/>
  <c r="D124" i="1"/>
  <c r="C124" i="1"/>
  <c r="D123" i="1"/>
  <c r="C123" i="1"/>
  <c r="H123" i="1" s="1"/>
  <c r="D122" i="1"/>
  <c r="C122" i="1"/>
  <c r="C121" i="1"/>
  <c r="D120" i="1"/>
  <c r="C120" i="1"/>
  <c r="G120" i="1" s="1"/>
  <c r="D119" i="1"/>
  <c r="C119" i="1"/>
  <c r="G119" i="1" s="1"/>
  <c r="D118" i="1"/>
  <c r="C118" i="1"/>
  <c r="G118" i="1" s="1"/>
  <c r="D117" i="1"/>
  <c r="C117" i="1"/>
  <c r="G117" i="1" s="1"/>
  <c r="D116" i="1"/>
  <c r="C116" i="1"/>
  <c r="H116" i="1" s="1"/>
  <c r="D115" i="1"/>
  <c r="C115" i="1"/>
  <c r="H115" i="1" s="1"/>
  <c r="D114" i="1"/>
  <c r="C114" i="1"/>
  <c r="G114" i="1" s="1"/>
  <c r="D113" i="1"/>
  <c r="C113" i="1"/>
  <c r="G113" i="1" s="1"/>
  <c r="D112" i="1"/>
  <c r="C112" i="1"/>
  <c r="H112" i="1" s="1"/>
  <c r="D111" i="1"/>
  <c r="C111" i="1"/>
  <c r="H111" i="1" s="1"/>
  <c r="D110" i="1"/>
  <c r="C110" i="1"/>
  <c r="H110" i="1" s="1"/>
  <c r="D109" i="1"/>
  <c r="C109" i="1"/>
  <c r="H109" i="1" s="1"/>
  <c r="C108" i="1"/>
  <c r="D107" i="1"/>
  <c r="C107" i="1"/>
  <c r="G107" i="1" s="1"/>
  <c r="D106" i="1"/>
  <c r="C106" i="1"/>
  <c r="G106" i="1" s="1"/>
  <c r="D105" i="1"/>
  <c r="C105" i="1"/>
  <c r="H105" i="1" s="1"/>
  <c r="D104" i="1"/>
  <c r="C104" i="1"/>
  <c r="H104" i="1" s="1"/>
  <c r="D103" i="1"/>
  <c r="C103" i="1"/>
  <c r="H103" i="1" s="1"/>
  <c r="C102" i="1"/>
  <c r="D101" i="1"/>
  <c r="C101" i="1"/>
  <c r="H101" i="1" s="1"/>
  <c r="D100" i="1"/>
  <c r="C100" i="1"/>
  <c r="G100" i="1" s="1"/>
  <c r="D99" i="1"/>
  <c r="C99" i="1"/>
  <c r="G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G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G79" i="1" s="1"/>
  <c r="C79" i="1"/>
  <c r="D78"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G68" i="1" s="1"/>
  <c r="D67" i="1"/>
  <c r="C67" i="1"/>
  <c r="H67" i="1" s="1"/>
  <c r="D66" i="1"/>
  <c r="C66" i="1"/>
  <c r="H66" i="1" s="1"/>
  <c r="D65" i="1"/>
  <c r="G65" i="1" s="1"/>
  <c r="C65" i="1"/>
  <c r="D64" i="1"/>
  <c r="C64" i="1"/>
  <c r="D63" i="1"/>
  <c r="C63" i="1"/>
  <c r="G63" i="1" s="1"/>
  <c r="D62" i="1"/>
  <c r="C62" i="1"/>
  <c r="H62" i="1" s="1"/>
  <c r="D61" i="1"/>
  <c r="C61" i="1"/>
  <c r="G61" i="1" s="1"/>
  <c r="D60" i="1"/>
  <c r="C60" i="1"/>
  <c r="H60" i="1" s="1"/>
  <c r="D59" i="1"/>
  <c r="C59" i="1"/>
  <c r="H59" i="1" s="1"/>
  <c r="D58" i="1"/>
  <c r="C58" i="1"/>
  <c r="H58" i="1" s="1"/>
  <c r="C57" i="1"/>
  <c r="D56" i="1"/>
  <c r="C56" i="1"/>
  <c r="G56" i="1" s="1"/>
  <c r="D55" i="1"/>
  <c r="C55" i="1"/>
  <c r="H55" i="1" s="1"/>
  <c r="D54" i="1"/>
  <c r="C54" i="1"/>
  <c r="H54" i="1" s="1"/>
  <c r="D53" i="1"/>
  <c r="C53" i="1"/>
  <c r="G53" i="1" s="1"/>
  <c r="D52" i="1"/>
  <c r="C52" i="1"/>
  <c r="G52" i="1" s="1"/>
  <c r="D51" i="1"/>
  <c r="C51" i="1"/>
  <c r="G51" i="1" s="1"/>
  <c r="D50" i="1"/>
  <c r="C50" i="1"/>
  <c r="H50" i="1" s="1"/>
  <c r="D49" i="1"/>
  <c r="C49" i="1"/>
  <c r="H49" i="1" s="1"/>
  <c r="G48" i="1"/>
  <c r="D48" i="1"/>
  <c r="C48" i="1"/>
  <c r="H48" i="1" s="1"/>
  <c r="D47" i="1"/>
  <c r="C47" i="1"/>
  <c r="H47" i="1" s="1"/>
  <c r="D46" i="1"/>
  <c r="C46" i="1"/>
  <c r="H46" i="1" s="1"/>
  <c r="D44" i="1"/>
  <c r="C44" i="1"/>
  <c r="H44" i="1" s="1"/>
  <c r="D43" i="1"/>
  <c r="C43" i="1"/>
  <c r="G43" i="1" s="1"/>
  <c r="D42" i="1"/>
  <c r="C42" i="1"/>
  <c r="G42" i="1" s="1"/>
  <c r="D41" i="1"/>
  <c r="C41" i="1"/>
  <c r="G41" i="1" s="1"/>
  <c r="D40" i="1"/>
  <c r="C40" i="1"/>
  <c r="G40" i="1" s="1"/>
  <c r="D39" i="1"/>
  <c r="C39" i="1"/>
  <c r="H39" i="1" s="1"/>
  <c r="D38" i="1"/>
  <c r="C38" i="1"/>
  <c r="H38" i="1" s="1"/>
  <c r="D37" i="1"/>
  <c r="C37" i="1"/>
  <c r="H37" i="1" s="1"/>
  <c r="D36" i="1"/>
  <c r="C36" i="1"/>
  <c r="H36" i="1" s="1"/>
  <c r="D35" i="1"/>
  <c r="C35" i="1"/>
  <c r="G35" i="1" s="1"/>
  <c r="D34" i="1"/>
  <c r="C34" i="1"/>
  <c r="G34" i="1" s="1"/>
  <c r="D33" i="1"/>
  <c r="C33" i="1"/>
  <c r="G33" i="1" s="1"/>
  <c r="D32" i="1"/>
  <c r="C32" i="1"/>
  <c r="G32" i="1" s="1"/>
  <c r="D31" i="1"/>
  <c r="C31" i="1"/>
  <c r="G31" i="1" s="1"/>
  <c r="D30" i="1"/>
  <c r="C30" i="1"/>
  <c r="G30" i="1" s="1"/>
  <c r="D29" i="1"/>
  <c r="C29" i="1"/>
  <c r="G29" i="1" s="1"/>
  <c r="D28" i="1"/>
  <c r="C28" i="1"/>
  <c r="H28" i="1" s="1"/>
  <c r="D27" i="1"/>
  <c r="C27" i="1"/>
  <c r="H27" i="1" s="1"/>
  <c r="D26" i="1"/>
  <c r="C26" i="1"/>
  <c r="H26" i="1" s="1"/>
  <c r="D25" i="1"/>
  <c r="C25" i="1"/>
  <c r="H25" i="1" s="1"/>
  <c r="D24" i="1"/>
  <c r="C24" i="1"/>
  <c r="H24" i="1" s="1"/>
  <c r="D23" i="1"/>
  <c r="C23" i="1"/>
  <c r="H23" i="1" s="1"/>
  <c r="D22" i="1"/>
  <c r="C22" i="1"/>
  <c r="G22" i="1" s="1"/>
  <c r="D21" i="1"/>
  <c r="C21" i="1"/>
  <c r="G21" i="1" s="1"/>
  <c r="D20" i="1"/>
  <c r="C20" i="1"/>
  <c r="G20" i="1" s="1"/>
  <c r="D19" i="1"/>
  <c r="C19" i="1"/>
  <c r="H19" i="1" s="1"/>
  <c r="D18" i="1"/>
  <c r="C18" i="1"/>
  <c r="H18" i="1" s="1"/>
  <c r="D17" i="1"/>
  <c r="C17" i="1"/>
  <c r="H17" i="1" s="1"/>
  <c r="D16" i="1"/>
  <c r="C16" i="1"/>
  <c r="G16" i="1" s="1"/>
  <c r="D15" i="1"/>
  <c r="C15" i="1"/>
  <c r="G15" i="1" s="1"/>
  <c r="D14" i="1"/>
  <c r="C14" i="1"/>
  <c r="H14" i="1" s="1"/>
  <c r="D13" i="1"/>
  <c r="C13" i="1"/>
  <c r="H13" i="1" s="1"/>
  <c r="D12" i="1"/>
  <c r="C12" i="1"/>
  <c r="G12" i="1" s="1"/>
  <c r="D11" i="1"/>
  <c r="C11" i="1"/>
  <c r="G11" i="1" s="1"/>
  <c r="D10" i="1"/>
  <c r="C10" i="1"/>
  <c r="G10" i="1" s="1"/>
  <c r="D9" i="1"/>
  <c r="C9" i="1"/>
  <c r="G9" i="1" s="1"/>
  <c r="D8" i="1"/>
  <c r="C8" i="1"/>
  <c r="G8" i="1" s="1"/>
  <c r="D7" i="1"/>
  <c r="C7" i="1"/>
  <c r="G7" i="1" s="1"/>
  <c r="D6" i="1"/>
  <c r="C6" i="1"/>
  <c r="G6" i="1" s="1"/>
  <c r="D5" i="1"/>
  <c r="C5" i="1"/>
  <c r="H5" i="1" s="1"/>
  <c r="D4" i="1"/>
  <c r="C4" i="1"/>
  <c r="G4" i="1" s="1"/>
  <c r="D3" i="1"/>
  <c r="H1538" i="1" l="1"/>
  <c r="H1539" i="1"/>
  <c r="H1540" i="1"/>
  <c r="D1538" i="1"/>
  <c r="G346" i="9"/>
  <c r="E346" i="9" s="1"/>
  <c r="E37" i="9"/>
  <c r="B37" i="9" s="1"/>
  <c r="E312" i="9"/>
  <c r="B312" i="9" s="1"/>
  <c r="E36" i="9"/>
  <c r="B36" i="9" s="1"/>
  <c r="E307" i="9"/>
  <c r="B307" i="9" s="1"/>
  <c r="E320" i="9"/>
  <c r="B320" i="9" s="1"/>
  <c r="H1389" i="1"/>
  <c r="H1388" i="1"/>
  <c r="H1387" i="1"/>
  <c r="H1386" i="1"/>
  <c r="H1385" i="1"/>
  <c r="H1384" i="1"/>
  <c r="H1296" i="1"/>
  <c r="H1297" i="1"/>
  <c r="H1298" i="1"/>
  <c r="H1299" i="1"/>
  <c r="H1177" i="1"/>
  <c r="H1178" i="1"/>
  <c r="H1179" i="1"/>
  <c r="C1278" i="1"/>
  <c r="D251" i="5"/>
  <c r="C1255" i="1" s="1"/>
  <c r="D1264" i="1"/>
  <c r="H1264" i="1"/>
  <c r="H1265" i="1"/>
  <c r="F260" i="5"/>
  <c r="H1263" i="1"/>
  <c r="F255" i="5"/>
  <c r="H1259" i="1"/>
  <c r="H1260" i="1"/>
  <c r="H1261" i="1"/>
  <c r="H1302" i="1"/>
  <c r="H1278" i="1"/>
  <c r="D1281" i="1"/>
  <c r="H1281" i="1" s="1"/>
  <c r="C1681" i="1"/>
  <c r="G1681" i="1" s="1"/>
  <c r="G1686" i="1"/>
  <c r="G1684" i="1"/>
  <c r="H1683" i="1"/>
  <c r="H1669" i="1"/>
  <c r="G1670" i="1"/>
  <c r="G1634" i="1"/>
  <c r="H1635" i="1"/>
  <c r="G1583" i="1"/>
  <c r="H1583" i="1"/>
  <c r="C1585" i="1"/>
  <c r="H1510" i="1"/>
  <c r="H1511" i="1"/>
  <c r="H1513" i="1"/>
  <c r="F115" i="6"/>
  <c r="H1383" i="1"/>
  <c r="H1382" i="1"/>
  <c r="H1347" i="1"/>
  <c r="H1340" i="1"/>
  <c r="H1338" i="1"/>
  <c r="H1311" i="1"/>
  <c r="H1306" i="1"/>
  <c r="H1201" i="1"/>
  <c r="H1203" i="1"/>
  <c r="H1200" i="1"/>
  <c r="H1198" i="1"/>
  <c r="H1166" i="1"/>
  <c r="H1165" i="1"/>
  <c r="H1155" i="1"/>
  <c r="H1161" i="1"/>
  <c r="H1092" i="1"/>
  <c r="H1090" i="1"/>
  <c r="H1087" i="1"/>
  <c r="H1089" i="1"/>
  <c r="E70" i="5"/>
  <c r="D1075" i="1" s="1"/>
  <c r="H1075" i="1"/>
  <c r="H1076" i="1"/>
  <c r="H1078" i="1"/>
  <c r="H1062" i="1"/>
  <c r="H1057" i="1"/>
  <c r="H1050" i="1"/>
  <c r="F45" i="5"/>
  <c r="H1040" i="1"/>
  <c r="F35" i="5"/>
  <c r="H1017" i="1"/>
  <c r="D1024" i="1"/>
  <c r="H1024" i="1" s="1"/>
  <c r="E7" i="5"/>
  <c r="F19" i="5"/>
  <c r="E311" i="9"/>
  <c r="B311" i="9" s="1"/>
  <c r="E329" i="9"/>
  <c r="B329" i="9" s="1"/>
  <c r="E296" i="9"/>
  <c r="B296" i="9" s="1"/>
  <c r="H651" i="1"/>
  <c r="H848" i="1"/>
  <c r="H844" i="1"/>
  <c r="H735" i="1"/>
  <c r="H672" i="1"/>
  <c r="H648" i="1"/>
  <c r="H647" i="1"/>
  <c r="H646" i="1"/>
  <c r="H645" i="1"/>
  <c r="H414" i="1"/>
  <c r="H416" i="1"/>
  <c r="H415" i="1"/>
  <c r="H388" i="1"/>
  <c r="H389" i="1"/>
  <c r="F393" i="4"/>
  <c r="H381" i="1"/>
  <c r="H377" i="1"/>
  <c r="H374" i="1"/>
  <c r="H375" i="1"/>
  <c r="F379" i="4"/>
  <c r="H299" i="1"/>
  <c r="D421" i="1"/>
  <c r="H421" i="1" s="1"/>
  <c r="H641" i="1"/>
  <c r="F647" i="4"/>
  <c r="H422" i="1"/>
  <c r="H292" i="1"/>
  <c r="H291" i="1"/>
  <c r="H293" i="1"/>
  <c r="H294" i="1"/>
  <c r="H270" i="1"/>
  <c r="H272" i="1"/>
  <c r="H265" i="1"/>
  <c r="H267" i="1"/>
  <c r="H253" i="1"/>
  <c r="F257" i="4"/>
  <c r="H198" i="1"/>
  <c r="H212" i="1"/>
  <c r="H213" i="1"/>
  <c r="H197" i="1"/>
  <c r="H190" i="1"/>
  <c r="F194" i="4"/>
  <c r="F242" i="9"/>
  <c r="B242" i="9" s="1"/>
  <c r="H183" i="1"/>
  <c r="F240" i="9"/>
  <c r="B240" i="9" s="1"/>
  <c r="H182" i="1"/>
  <c r="B238" i="9"/>
  <c r="F238" i="9"/>
  <c r="H174" i="1"/>
  <c r="F178" i="4"/>
  <c r="H163" i="1"/>
  <c r="H161" i="1"/>
  <c r="H162" i="1"/>
  <c r="F165" i="4"/>
  <c r="H155" i="1"/>
  <c r="H154" i="1"/>
  <c r="H153" i="1"/>
  <c r="H149" i="1"/>
  <c r="H150" i="1"/>
  <c r="H151" i="1"/>
  <c r="G136" i="1"/>
  <c r="H147" i="1"/>
  <c r="G133" i="1"/>
  <c r="G130" i="1"/>
  <c r="D131" i="1"/>
  <c r="G131" i="1" s="1"/>
  <c r="G125" i="1"/>
  <c r="H126" i="1"/>
  <c r="E125" i="4"/>
  <c r="D121" i="1" s="1"/>
  <c r="H121" i="1" s="1"/>
  <c r="H122" i="1"/>
  <c r="H124" i="1"/>
  <c r="H102" i="1"/>
  <c r="H108" i="1"/>
  <c r="F112" i="4"/>
  <c r="F236" i="9"/>
  <c r="B236" i="9" s="1"/>
  <c r="H78" i="1"/>
  <c r="H79" i="1"/>
  <c r="H64" i="1"/>
  <c r="H65" i="1"/>
  <c r="F68" i="4"/>
  <c r="G57" i="1"/>
  <c r="G5" i="1"/>
  <c r="G13" i="1"/>
  <c r="G14" i="1"/>
  <c r="G17" i="1"/>
  <c r="G18" i="1"/>
  <c r="G19" i="1"/>
  <c r="G23" i="1"/>
  <c r="G24" i="1"/>
  <c r="G25" i="1"/>
  <c r="G26" i="1"/>
  <c r="G27" i="1"/>
  <c r="G28" i="1"/>
  <c r="G36" i="1"/>
  <c r="G37" i="1"/>
  <c r="G38" i="1"/>
  <c r="G39" i="1"/>
  <c r="G44" i="1"/>
  <c r="G46" i="1"/>
  <c r="G47" i="1"/>
  <c r="G49" i="1"/>
  <c r="G50" i="1"/>
  <c r="G54" i="1"/>
  <c r="G55" i="1"/>
  <c r="G58" i="1"/>
  <c r="G59" i="1"/>
  <c r="G60" i="1"/>
  <c r="G62" i="1"/>
  <c r="G64" i="1"/>
  <c r="G66" i="1"/>
  <c r="G67" i="1"/>
  <c r="G69" i="1"/>
  <c r="G70" i="1"/>
  <c r="G71" i="1"/>
  <c r="G72" i="1"/>
  <c r="G73" i="1"/>
  <c r="G74" i="1"/>
  <c r="G75" i="1"/>
  <c r="G76" i="1"/>
  <c r="G77" i="1"/>
  <c r="G78" i="1"/>
  <c r="G80" i="1"/>
  <c r="G81" i="1"/>
  <c r="G82" i="1"/>
  <c r="G83" i="1"/>
  <c r="G84" i="1"/>
  <c r="G85" i="1"/>
  <c r="G86" i="1"/>
  <c r="G87" i="1"/>
  <c r="G89" i="1"/>
  <c r="G90" i="1"/>
  <c r="G91" i="1"/>
  <c r="G92" i="1"/>
  <c r="G93" i="1"/>
  <c r="G94" i="1"/>
  <c r="G95" i="1"/>
  <c r="G96" i="1"/>
  <c r="G97" i="1"/>
  <c r="G98" i="1"/>
  <c r="G101" i="1"/>
  <c r="G102" i="1"/>
  <c r="G103" i="1"/>
  <c r="G104" i="1"/>
  <c r="G105" i="1"/>
  <c r="G108" i="1"/>
  <c r="G109" i="1"/>
  <c r="G110" i="1"/>
  <c r="G111" i="1"/>
  <c r="G112" i="1"/>
  <c r="G115" i="1"/>
  <c r="G116" i="1"/>
  <c r="G122" i="1"/>
  <c r="G123" i="1"/>
  <c r="G124" i="1"/>
  <c r="H4" i="1"/>
  <c r="H6" i="1"/>
  <c r="H7" i="1"/>
  <c r="H8" i="1"/>
  <c r="H9" i="1"/>
  <c r="H10" i="1"/>
  <c r="H11" i="1"/>
  <c r="H12" i="1"/>
  <c r="H15" i="1"/>
  <c r="H16" i="1"/>
  <c r="H20" i="1"/>
  <c r="H21" i="1"/>
  <c r="H22" i="1"/>
  <c r="H29" i="1"/>
  <c r="H30" i="1"/>
  <c r="H31" i="1"/>
  <c r="H32" i="1"/>
  <c r="H33" i="1"/>
  <c r="H34" i="1"/>
  <c r="H35" i="1"/>
  <c r="H40" i="1"/>
  <c r="H41" i="1"/>
  <c r="H42" i="1"/>
  <c r="H43" i="1"/>
  <c r="H51" i="1"/>
  <c r="H52" i="1"/>
  <c r="H53" i="1"/>
  <c r="H56" i="1"/>
  <c r="H57" i="1"/>
  <c r="H61" i="1"/>
  <c r="H63" i="1"/>
  <c r="H68" i="1"/>
  <c r="H88" i="1"/>
  <c r="H99" i="1"/>
  <c r="H100" i="1"/>
  <c r="H106" i="1"/>
  <c r="H107" i="1"/>
  <c r="H113" i="1"/>
  <c r="H114" i="1"/>
  <c r="H117" i="1"/>
  <c r="H118" i="1"/>
  <c r="H119" i="1"/>
  <c r="H120" i="1"/>
  <c r="H125" i="1"/>
  <c r="H127" i="1"/>
  <c r="H128" i="1"/>
  <c r="H129" i="1"/>
  <c r="H130" i="1"/>
  <c r="H133" i="1"/>
  <c r="H134" i="1"/>
  <c r="H135" i="1"/>
  <c r="H136" i="1"/>
  <c r="G138" i="1"/>
  <c r="G140" i="1"/>
  <c r="G142" i="1"/>
  <c r="G144" i="1"/>
  <c r="G146" i="1"/>
  <c r="G149" i="1"/>
  <c r="G151" i="1"/>
  <c r="G153" i="1"/>
  <c r="G155" i="1"/>
  <c r="G157" i="1"/>
  <c r="G159"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7" i="1"/>
  <c r="G229" i="1"/>
  <c r="G231" i="1"/>
  <c r="G233" i="1"/>
  <c r="G235" i="1"/>
  <c r="G237" i="1"/>
  <c r="G239" i="1"/>
  <c r="G241" i="1"/>
  <c r="G243" i="1"/>
  <c r="G245" i="1"/>
  <c r="G247" i="1"/>
  <c r="G249" i="1"/>
  <c r="G251" i="1"/>
  <c r="G253" i="1"/>
  <c r="G255" i="1"/>
  <c r="G257" i="1"/>
  <c r="G260" i="1"/>
  <c r="G262" i="1"/>
  <c r="G264" i="1"/>
  <c r="G267" i="1"/>
  <c r="G270" i="1"/>
  <c r="G272" i="1"/>
  <c r="G274" i="1"/>
  <c r="G276" i="1"/>
  <c r="G278" i="1"/>
  <c r="G280" i="1"/>
  <c r="G282" i="1"/>
  <c r="G284" i="1"/>
  <c r="G287" i="1"/>
  <c r="G289" i="1"/>
  <c r="G291" i="1"/>
  <c r="G293" i="1"/>
  <c r="G298" i="1"/>
  <c r="G300" i="1"/>
  <c r="G302" i="1"/>
  <c r="G307" i="1"/>
  <c r="G309" i="1"/>
  <c r="G311" i="1"/>
  <c r="G313" i="1"/>
  <c r="G315" i="1"/>
  <c r="G318" i="1"/>
  <c r="G320" i="1"/>
  <c r="G322" i="1"/>
  <c r="G324" i="1"/>
  <c r="G326" i="1"/>
  <c r="G328" i="1"/>
  <c r="G330" i="1"/>
  <c r="G332" i="1"/>
  <c r="G334" i="1"/>
  <c r="G336" i="1"/>
  <c r="G338" i="1"/>
  <c r="G340" i="1"/>
  <c r="G342" i="1"/>
  <c r="G344" i="1"/>
  <c r="G346" i="1"/>
  <c r="G137" i="1"/>
  <c r="G139" i="1"/>
  <c r="G141" i="1"/>
  <c r="G143" i="1"/>
  <c r="G145" i="1"/>
  <c r="G147" i="1"/>
  <c r="G150" i="1"/>
  <c r="G152" i="1"/>
  <c r="G154" i="1"/>
  <c r="G156" i="1"/>
  <c r="G158"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8" i="1"/>
  <c r="G230" i="1"/>
  <c r="G232" i="1"/>
  <c r="G234" i="1"/>
  <c r="G236" i="1"/>
  <c r="G238" i="1"/>
  <c r="G240" i="1"/>
  <c r="G242" i="1"/>
  <c r="G244" i="1"/>
  <c r="G246" i="1"/>
  <c r="G248" i="1"/>
  <c r="G250" i="1"/>
  <c r="G252" i="1"/>
  <c r="G254" i="1"/>
  <c r="G256" i="1"/>
  <c r="G259" i="1"/>
  <c r="G261" i="1"/>
  <c r="G263" i="1"/>
  <c r="G266" i="1"/>
  <c r="G268" i="1"/>
  <c r="G269" i="1"/>
  <c r="G271" i="1"/>
  <c r="G273" i="1"/>
  <c r="G275" i="1"/>
  <c r="G277" i="1"/>
  <c r="G279" i="1"/>
  <c r="G281" i="1"/>
  <c r="G283" i="1"/>
  <c r="G286" i="1"/>
  <c r="G288" i="1"/>
  <c r="G290" i="1"/>
  <c r="G292" i="1"/>
  <c r="G294" i="1"/>
  <c r="G299" i="1"/>
  <c r="G301" i="1"/>
  <c r="G306" i="1"/>
  <c r="G308" i="1"/>
  <c r="G310" i="1"/>
  <c r="G312" i="1"/>
  <c r="G314" i="1"/>
  <c r="G317" i="1"/>
  <c r="G319" i="1"/>
  <c r="G321" i="1"/>
  <c r="G323" i="1"/>
  <c r="G325" i="1"/>
  <c r="G327" i="1"/>
  <c r="G329" i="1"/>
  <c r="G331" i="1"/>
  <c r="G333" i="1"/>
  <c r="G335" i="1"/>
  <c r="G337" i="1"/>
  <c r="G339" i="1"/>
  <c r="G341" i="1"/>
  <c r="G343" i="1"/>
  <c r="G345" i="1"/>
  <c r="H347" i="1"/>
  <c r="G347" i="1"/>
  <c r="H348" i="1"/>
  <c r="G348" i="1"/>
  <c r="G349" i="1"/>
  <c r="G351" i="1"/>
  <c r="G354" i="1"/>
  <c r="G356" i="1"/>
  <c r="G359" i="1"/>
  <c r="G361" i="1"/>
  <c r="G363" i="1"/>
  <c r="G365" i="1"/>
  <c r="G367" i="1"/>
  <c r="G370" i="1"/>
  <c r="G372" i="1"/>
  <c r="G374" i="1"/>
  <c r="G376" i="1"/>
  <c r="G378" i="1"/>
  <c r="G380" i="1"/>
  <c r="G382" i="1"/>
  <c r="G384" i="1"/>
  <c r="G386" i="1"/>
  <c r="G388" i="1"/>
  <c r="G390" i="1"/>
  <c r="G392" i="1"/>
  <c r="G394" i="1"/>
  <c r="G396" i="1"/>
  <c r="G398" i="1"/>
  <c r="G400" i="1"/>
  <c r="G402" i="1"/>
  <c r="G404" i="1"/>
  <c r="G407" i="1"/>
  <c r="G409" i="1"/>
  <c r="G411" i="1"/>
  <c r="G415" i="1"/>
  <c r="G421" i="1"/>
  <c r="G426" i="1"/>
  <c r="G428" i="1"/>
  <c r="G430" i="1"/>
  <c r="G433" i="1"/>
  <c r="G435" i="1"/>
  <c r="G437" i="1"/>
  <c r="G439" i="1"/>
  <c r="G441" i="1"/>
  <c r="G443" i="1"/>
  <c r="G445" i="1"/>
  <c r="G447" i="1"/>
  <c r="G449" i="1"/>
  <c r="G451" i="1"/>
  <c r="G453" i="1"/>
  <c r="G455" i="1"/>
  <c r="G457" i="1"/>
  <c r="G459" i="1"/>
  <c r="G463" i="1"/>
  <c r="G465" i="1"/>
  <c r="G467" i="1"/>
  <c r="G469" i="1"/>
  <c r="G471" i="1"/>
  <c r="G474" i="1"/>
  <c r="G476" i="1"/>
  <c r="G478" i="1"/>
  <c r="G481" i="1"/>
  <c r="G483" i="1"/>
  <c r="G486" i="1"/>
  <c r="G488" i="1"/>
  <c r="G490" i="1"/>
  <c r="G492" i="1"/>
  <c r="G494" i="1"/>
  <c r="G496" i="1"/>
  <c r="G498" i="1"/>
  <c r="G500" i="1"/>
  <c r="G502" i="1"/>
  <c r="G505" i="1"/>
  <c r="G507" i="1"/>
  <c r="G509" i="1"/>
  <c r="G511" i="1"/>
  <c r="G513" i="1"/>
  <c r="G515" i="1"/>
  <c r="G519" i="1"/>
  <c r="G521" i="1"/>
  <c r="G523" i="1"/>
  <c r="G525" i="1"/>
  <c r="G527" i="1"/>
  <c r="G531" i="1"/>
  <c r="G533" i="1"/>
  <c r="G535" i="1"/>
  <c r="G537" i="1"/>
  <c r="G539" i="1"/>
  <c r="G541" i="1"/>
  <c r="G543" i="1"/>
  <c r="G545" i="1"/>
  <c r="G547" i="1"/>
  <c r="G549" i="1"/>
  <c r="G551" i="1"/>
  <c r="G553" i="1"/>
  <c r="G555" i="1"/>
  <c r="G557" i="1"/>
  <c r="G559" i="1"/>
  <c r="G561" i="1"/>
  <c r="G563" i="1"/>
  <c r="G565" i="1"/>
  <c r="G567" i="1"/>
  <c r="G569" i="1"/>
  <c r="G571" i="1"/>
  <c r="G573" i="1"/>
  <c r="G575" i="1"/>
  <c r="G577" i="1"/>
  <c r="G580" i="1"/>
  <c r="G582" i="1"/>
  <c r="G584" i="1"/>
  <c r="G586" i="1"/>
  <c r="G588" i="1"/>
  <c r="G590" i="1"/>
  <c r="G593" i="1"/>
  <c r="G595" i="1"/>
  <c r="G598" i="1"/>
  <c r="G600" i="1"/>
  <c r="G602" i="1"/>
  <c r="G605" i="1"/>
  <c r="G607" i="1"/>
  <c r="G609" i="1"/>
  <c r="G611" i="1"/>
  <c r="G613" i="1"/>
  <c r="G615" i="1"/>
  <c r="G617" i="1"/>
  <c r="G619" i="1"/>
  <c r="G621" i="1"/>
  <c r="G624" i="1"/>
  <c r="G626" i="1"/>
  <c r="G629" i="1"/>
  <c r="G631" i="1"/>
  <c r="G635" i="1"/>
  <c r="G641" i="1"/>
  <c r="G646" i="1"/>
  <c r="G648"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7" i="1"/>
  <c r="G1001" i="1"/>
  <c r="G1005" i="1"/>
  <c r="G1009" i="1"/>
  <c r="G1014" i="1"/>
  <c r="G1019" i="1"/>
  <c r="G350" i="1"/>
  <c r="G352" i="1"/>
  <c r="G358" i="1"/>
  <c r="G360" i="1"/>
  <c r="G362" i="1"/>
  <c r="G364" i="1"/>
  <c r="G366" i="1"/>
  <c r="G369" i="1"/>
  <c r="G371" i="1"/>
  <c r="G373" i="1"/>
  <c r="G375" i="1"/>
  <c r="G377" i="1"/>
  <c r="G379" i="1"/>
  <c r="G381" i="1"/>
  <c r="G383" i="1"/>
  <c r="G385" i="1"/>
  <c r="G387" i="1"/>
  <c r="G389" i="1"/>
  <c r="G391" i="1"/>
  <c r="G393" i="1"/>
  <c r="G395" i="1"/>
  <c r="G397" i="1"/>
  <c r="G399" i="1"/>
  <c r="G401" i="1"/>
  <c r="G403" i="1"/>
  <c r="G406" i="1"/>
  <c r="G408" i="1"/>
  <c r="G410" i="1"/>
  <c r="G414" i="1"/>
  <c r="G416" i="1"/>
  <c r="G422" i="1"/>
  <c r="G423" i="1"/>
  <c r="G427" i="1"/>
  <c r="G429" i="1"/>
  <c r="G432" i="1"/>
  <c r="G434" i="1"/>
  <c r="G436" i="1"/>
  <c r="G438" i="1"/>
  <c r="G440" i="1"/>
  <c r="G442" i="1"/>
  <c r="G444" i="1"/>
  <c r="G446" i="1"/>
  <c r="G448" i="1"/>
  <c r="G450" i="1"/>
  <c r="G452" i="1"/>
  <c r="G454" i="1"/>
  <c r="G456" i="1"/>
  <c r="G458" i="1"/>
  <c r="G462" i="1"/>
  <c r="G464" i="1"/>
  <c r="G466" i="1"/>
  <c r="G468" i="1"/>
  <c r="G470" i="1"/>
  <c r="G472" i="1"/>
  <c r="G473" i="1"/>
  <c r="G475" i="1"/>
  <c r="G477" i="1"/>
  <c r="G480" i="1"/>
  <c r="G482" i="1"/>
  <c r="G484" i="1"/>
  <c r="G487" i="1"/>
  <c r="G489" i="1"/>
  <c r="G491" i="1"/>
  <c r="G493" i="1"/>
  <c r="G495" i="1"/>
  <c r="G497" i="1"/>
  <c r="G499" i="1"/>
  <c r="G501"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9" i="1"/>
  <c r="G581" i="1"/>
  <c r="G583" i="1"/>
  <c r="G585" i="1"/>
  <c r="G587" i="1"/>
  <c r="G589" i="1"/>
  <c r="G592" i="1"/>
  <c r="G594" i="1"/>
  <c r="G596" i="1"/>
  <c r="G599" i="1"/>
  <c r="G601" i="1"/>
  <c r="G604" i="1"/>
  <c r="G606" i="1"/>
  <c r="G608" i="1"/>
  <c r="G610" i="1"/>
  <c r="G612" i="1"/>
  <c r="G614" i="1"/>
  <c r="G616" i="1"/>
  <c r="G618" i="1"/>
  <c r="G620" i="1"/>
  <c r="G622" i="1"/>
  <c r="G623" i="1"/>
  <c r="G625" i="1"/>
  <c r="G628" i="1"/>
  <c r="G630" i="1"/>
  <c r="G632" i="1"/>
  <c r="G636" i="1"/>
  <c r="G645" i="1"/>
  <c r="G647"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H994" i="1"/>
  <c r="G994" i="1"/>
  <c r="G995" i="1"/>
  <c r="G999" i="1"/>
  <c r="G1003" i="1"/>
  <c r="G1007" i="1"/>
  <c r="G1016" i="1"/>
  <c r="G1021" i="1"/>
  <c r="G996" i="1"/>
  <c r="G998" i="1"/>
  <c r="G1000" i="1"/>
  <c r="G1002" i="1"/>
  <c r="G1004" i="1"/>
  <c r="G1006" i="1"/>
  <c r="G1008" i="1"/>
  <c r="G1010" i="1"/>
  <c r="G1015" i="1"/>
  <c r="G1018" i="1"/>
  <c r="G1020" i="1"/>
  <c r="G1022" i="1"/>
  <c r="G1024" i="1"/>
  <c r="G1026" i="1"/>
  <c r="G1028" i="1"/>
  <c r="G1030" i="1"/>
  <c r="G1032" i="1"/>
  <c r="G1034" i="1"/>
  <c r="G1036" i="1"/>
  <c r="G1038" i="1"/>
  <c r="G1040" i="1"/>
  <c r="G1042" i="1"/>
  <c r="G1044" i="1"/>
  <c r="G1046" i="1"/>
  <c r="G1048" i="1"/>
  <c r="G1050" i="1"/>
  <c r="G1052" i="1"/>
  <c r="G1054" i="1"/>
  <c r="G1056" i="1"/>
  <c r="G1058" i="1"/>
  <c r="G1060" i="1"/>
  <c r="G1061" i="1"/>
  <c r="G1063" i="1"/>
  <c r="G1065" i="1"/>
  <c r="G1067" i="1"/>
  <c r="G1069" i="1"/>
  <c r="G1071" i="1"/>
  <c r="G1073" i="1"/>
  <c r="G1076" i="1"/>
  <c r="G1078" i="1"/>
  <c r="G1080" i="1"/>
  <c r="G1082" i="1"/>
  <c r="G1084" i="1"/>
  <c r="G1086" i="1"/>
  <c r="G1088" i="1"/>
  <c r="G1090" i="1"/>
  <c r="G1092" i="1"/>
  <c r="G1094" i="1"/>
  <c r="G1096" i="1"/>
  <c r="G1098" i="1"/>
  <c r="G1100" i="1"/>
  <c r="G1104" i="1"/>
  <c r="G1108" i="1"/>
  <c r="G1112" i="1"/>
  <c r="G1116" i="1"/>
  <c r="G1120" i="1"/>
  <c r="G1124" i="1"/>
  <c r="G1128" i="1"/>
  <c r="G1132" i="1"/>
  <c r="G1136" i="1"/>
  <c r="G1140" i="1"/>
  <c r="G1144" i="1"/>
  <c r="G1148" i="1"/>
  <c r="G1155" i="1"/>
  <c r="G1159" i="1"/>
  <c r="G1163" i="1"/>
  <c r="G1167" i="1"/>
  <c r="G1173" i="1"/>
  <c r="G1179" i="1"/>
  <c r="G1187" i="1"/>
  <c r="G1191" i="1"/>
  <c r="G1195" i="1"/>
  <c r="G1199" i="1"/>
  <c r="G1203" i="1"/>
  <c r="G1210" i="1"/>
  <c r="G1214" i="1"/>
  <c r="G1219" i="1"/>
  <c r="G1226" i="1"/>
  <c r="G1230" i="1"/>
  <c r="G1234" i="1"/>
  <c r="G1238" i="1"/>
  <c r="G1242" i="1"/>
  <c r="G1246" i="1"/>
  <c r="G1250" i="1"/>
  <c r="G1254" i="1"/>
  <c r="G1259" i="1"/>
  <c r="G1263" i="1"/>
  <c r="G1267" i="1"/>
  <c r="G1271" i="1"/>
  <c r="G1275" i="1"/>
  <c r="G1279" i="1"/>
  <c r="G1283" i="1"/>
  <c r="G1287" i="1"/>
  <c r="G1291" i="1"/>
  <c r="G1298"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5" i="1"/>
  <c r="G1409" i="1"/>
  <c r="G1413" i="1"/>
  <c r="G1417" i="1"/>
  <c r="G1421" i="1"/>
  <c r="G1425" i="1"/>
  <c r="G1429" i="1"/>
  <c r="G1433" i="1"/>
  <c r="G1437" i="1"/>
  <c r="G1441" i="1"/>
  <c r="G1445" i="1"/>
  <c r="G1449" i="1"/>
  <c r="G1453" i="1"/>
  <c r="G1457" i="1"/>
  <c r="G1461" i="1"/>
  <c r="G1465" i="1"/>
  <c r="G1469" i="1"/>
  <c r="G1473" i="1"/>
  <c r="G1477" i="1"/>
  <c r="G1481" i="1"/>
  <c r="G1485" i="1"/>
  <c r="G1489" i="1"/>
  <c r="G1493" i="1"/>
  <c r="G1497" i="1"/>
  <c r="G1501" i="1"/>
  <c r="G1505" i="1"/>
  <c r="G1509" i="1"/>
  <c r="G1513" i="1"/>
  <c r="G1517" i="1"/>
  <c r="G1521" i="1"/>
  <c r="G1525" i="1"/>
  <c r="G1529" i="1"/>
  <c r="G1533" i="1"/>
  <c r="G1540" i="1"/>
  <c r="H1176" i="1"/>
  <c r="G1176" i="1"/>
  <c r="G1023" i="1"/>
  <c r="G1025" i="1"/>
  <c r="G1027" i="1"/>
  <c r="G1029" i="1"/>
  <c r="G1031" i="1"/>
  <c r="G1033" i="1"/>
  <c r="G1035" i="1"/>
  <c r="G1037" i="1"/>
  <c r="G1039" i="1"/>
  <c r="G1041" i="1"/>
  <c r="G1043" i="1"/>
  <c r="G1045" i="1"/>
  <c r="G1047" i="1"/>
  <c r="G1049" i="1"/>
  <c r="G1051" i="1"/>
  <c r="G1053" i="1"/>
  <c r="G1055" i="1"/>
  <c r="G1057" i="1"/>
  <c r="G1059" i="1"/>
  <c r="G1062" i="1"/>
  <c r="G1064" i="1"/>
  <c r="G1066" i="1"/>
  <c r="G1068" i="1"/>
  <c r="G1070" i="1"/>
  <c r="G1072" i="1"/>
  <c r="G1075" i="1"/>
  <c r="G1077" i="1"/>
  <c r="G1079" i="1"/>
  <c r="G1081" i="1"/>
  <c r="G1083" i="1"/>
  <c r="G1085" i="1"/>
  <c r="G1087" i="1"/>
  <c r="G1089" i="1"/>
  <c r="G1091" i="1"/>
  <c r="G1095" i="1"/>
  <c r="G1097" i="1"/>
  <c r="G1099" i="1"/>
  <c r="G1102" i="1"/>
  <c r="G1106" i="1"/>
  <c r="G1110" i="1"/>
  <c r="G1114" i="1"/>
  <c r="G1118" i="1"/>
  <c r="G1122" i="1"/>
  <c r="G1126" i="1"/>
  <c r="G1130" i="1"/>
  <c r="G1134" i="1"/>
  <c r="G1138" i="1"/>
  <c r="G1142" i="1"/>
  <c r="G1146" i="1"/>
  <c r="G1150" i="1"/>
  <c r="G1153" i="1"/>
  <c r="G1157" i="1"/>
  <c r="G1161" i="1"/>
  <c r="G1165" i="1"/>
  <c r="G1169" i="1"/>
  <c r="G1171" i="1"/>
  <c r="G1175" i="1"/>
  <c r="G1177" i="1"/>
  <c r="G1184" i="1"/>
  <c r="G1189" i="1"/>
  <c r="G1193" i="1"/>
  <c r="G1197" i="1"/>
  <c r="G1201" i="1"/>
  <c r="G1205" i="1"/>
  <c r="G1208" i="1"/>
  <c r="G1212" i="1"/>
  <c r="G1217" i="1"/>
  <c r="G1221" i="1"/>
  <c r="G1224" i="1"/>
  <c r="G1228" i="1"/>
  <c r="G1232" i="1"/>
  <c r="G1236" i="1"/>
  <c r="G1240" i="1"/>
  <c r="G1244" i="1"/>
  <c r="G1248" i="1"/>
  <c r="G1252" i="1"/>
  <c r="G1257" i="1"/>
  <c r="G1261" i="1"/>
  <c r="G1265" i="1"/>
  <c r="G1269" i="1"/>
  <c r="G1273" i="1"/>
  <c r="G1277" i="1"/>
  <c r="G1281" i="1"/>
  <c r="G1285" i="1"/>
  <c r="G1289" i="1"/>
  <c r="G1293" i="1"/>
  <c r="G1296"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G1538" i="1"/>
  <c r="J1549" i="1"/>
  <c r="J1551" i="1"/>
  <c r="J1553" i="1"/>
  <c r="J1558" i="1"/>
  <c r="J1560" i="1"/>
  <c r="J1562" i="1"/>
  <c r="J1578" i="1"/>
  <c r="J1580" i="1"/>
  <c r="G1623" i="1"/>
  <c r="H1623" i="1"/>
  <c r="G1627" i="1"/>
  <c r="H1627" i="1"/>
  <c r="H1170" i="1"/>
  <c r="G1170" i="1"/>
  <c r="F98" i="4"/>
  <c r="F126" i="4"/>
  <c r="F170" i="4"/>
  <c r="F355" i="4"/>
  <c r="F407" i="4"/>
  <c r="F427" i="4"/>
  <c r="F431" i="4"/>
  <c r="F432" i="4"/>
  <c r="E430" i="4"/>
  <c r="F480" i="4"/>
  <c r="D535" i="4"/>
  <c r="F536" i="4"/>
  <c r="F598" i="4"/>
  <c r="F630" i="4"/>
  <c r="F127" i="5"/>
  <c r="F165" i="5"/>
  <c r="F171" i="5"/>
  <c r="E251" i="5"/>
  <c r="F251" i="5" s="1"/>
  <c r="D1295" i="1"/>
  <c r="H1295" i="1" s="1"/>
  <c r="E296" i="5"/>
  <c r="D1300" i="1" s="1"/>
  <c r="G1300" i="1" s="1"/>
  <c r="D1301" i="1"/>
  <c r="G1301" i="1" s="1"/>
  <c r="I27" i="3"/>
  <c r="E141" i="6"/>
  <c r="G348" i="9" s="1"/>
  <c r="E348" i="9" s="1"/>
  <c r="D1401" i="1"/>
  <c r="G1401" i="1" s="1"/>
  <c r="F35" i="6"/>
  <c r="H28" i="3"/>
  <c r="D305" i="1"/>
  <c r="G305" i="1" s="1"/>
  <c r="D357" i="1"/>
  <c r="G357" i="1" s="1"/>
  <c r="D425" i="1"/>
  <c r="H425" i="1" s="1"/>
  <c r="D431" i="1"/>
  <c r="G431" i="1" s="1"/>
  <c r="D461" i="1"/>
  <c r="G461" i="1" s="1"/>
  <c r="D479" i="1"/>
  <c r="G479" i="1" s="1"/>
  <c r="D503" i="1"/>
  <c r="G503" i="1" s="1"/>
  <c r="D517" i="1"/>
  <c r="G517" i="1" s="1"/>
  <c r="D597" i="1"/>
  <c r="H597" i="1" s="1"/>
  <c r="D627" i="1"/>
  <c r="G627" i="1" s="1"/>
  <c r="D1012" i="1"/>
  <c r="G1012" i="1" s="1"/>
  <c r="D1013" i="1"/>
  <c r="H1013" i="1" s="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2" i="1"/>
  <c r="G1174" i="1"/>
  <c r="G1178" i="1"/>
  <c r="G1183" i="1"/>
  <c r="G1186" i="1"/>
  <c r="G1188" i="1"/>
  <c r="G1190" i="1"/>
  <c r="G1192" i="1"/>
  <c r="G1194" i="1"/>
  <c r="G1196" i="1"/>
  <c r="G1198" i="1"/>
  <c r="G1200" i="1"/>
  <c r="G1202" i="1"/>
  <c r="G1204" i="1"/>
  <c r="G1206" i="1"/>
  <c r="G1209" i="1"/>
  <c r="G1211" i="1"/>
  <c r="G1213" i="1"/>
  <c r="G1216" i="1"/>
  <c r="G1218" i="1"/>
  <c r="G1220" i="1"/>
  <c r="G1222" i="1"/>
  <c r="G1225" i="1"/>
  <c r="G1227" i="1"/>
  <c r="G1229" i="1"/>
  <c r="G1231" i="1"/>
  <c r="G1233" i="1"/>
  <c r="G1235" i="1"/>
  <c r="G1237" i="1"/>
  <c r="G1239" i="1"/>
  <c r="G1241" i="1"/>
  <c r="G1243" i="1"/>
  <c r="G1245" i="1"/>
  <c r="G1247" i="1"/>
  <c r="G1249" i="1"/>
  <c r="G1251" i="1"/>
  <c r="G1253" i="1"/>
  <c r="G1256" i="1"/>
  <c r="G1258" i="1"/>
  <c r="G1260" i="1"/>
  <c r="G1262" i="1"/>
  <c r="G1264" i="1"/>
  <c r="G1266" i="1"/>
  <c r="G1268" i="1"/>
  <c r="G1270" i="1"/>
  <c r="G1272" i="1"/>
  <c r="G1274" i="1"/>
  <c r="G1276" i="1"/>
  <c r="G1278" i="1"/>
  <c r="G1280" i="1"/>
  <c r="G1282" i="1"/>
  <c r="G1284" i="1"/>
  <c r="G1286" i="1"/>
  <c r="G1288" i="1"/>
  <c r="G1290" i="1"/>
  <c r="G1292" i="1"/>
  <c r="G1294" i="1"/>
  <c r="G1297" i="1"/>
  <c r="G1299"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H1401"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9" i="1"/>
  <c r="J1541" i="1"/>
  <c r="H1541" i="1"/>
  <c r="G1541" i="1"/>
  <c r="J1542" i="1"/>
  <c r="H1542" i="1"/>
  <c r="G1542" i="1"/>
  <c r="I1542" i="1" s="1"/>
  <c r="J1543" i="1"/>
  <c r="H1543" i="1"/>
  <c r="G1543" i="1"/>
  <c r="J1544" i="1"/>
  <c r="H1544" i="1"/>
  <c r="G1544" i="1"/>
  <c r="I1544" i="1" s="1"/>
  <c r="J1545" i="1"/>
  <c r="H1545" i="1"/>
  <c r="G1545" i="1"/>
  <c r="J1546" i="1"/>
  <c r="H1546" i="1"/>
  <c r="G1546" i="1"/>
  <c r="I1546" i="1" s="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G1625" i="1"/>
  <c r="H1625" i="1"/>
  <c r="G1628" i="1"/>
  <c r="G24" i="9"/>
  <c r="F153" i="4"/>
  <c r="H24" i="9"/>
  <c r="D152" i="4"/>
  <c r="F154" i="4"/>
  <c r="F476" i="4"/>
  <c r="F532" i="4"/>
  <c r="F572" i="4"/>
  <c r="F70" i="5"/>
  <c r="F71" i="5"/>
  <c r="G314" i="9"/>
  <c r="E314" i="9" s="1"/>
  <c r="B314" i="9" s="1"/>
  <c r="D88" i="5"/>
  <c r="F89" i="5"/>
  <c r="E178" i="5"/>
  <c r="D1185" i="1"/>
  <c r="G1185" i="1" s="1"/>
  <c r="G338" i="9"/>
  <c r="F203" i="5"/>
  <c r="F204" i="5"/>
  <c r="E203" i="5"/>
  <c r="D1215" i="1"/>
  <c r="G1215" i="1" s="1"/>
  <c r="H339" i="9"/>
  <c r="D1223" i="1"/>
  <c r="G1223" i="1" s="1"/>
  <c r="F252" i="5"/>
  <c r="F256" i="5"/>
  <c r="H1582" i="1"/>
  <c r="D7" i="4"/>
  <c r="F8" i="4"/>
  <c r="F44" i="4"/>
  <c r="D49" i="4"/>
  <c r="F50" i="4"/>
  <c r="F61" i="4"/>
  <c r="F83" i="4"/>
  <c r="F129" i="4"/>
  <c r="F135" i="4"/>
  <c r="E164" i="4"/>
  <c r="D160" i="1" s="1"/>
  <c r="G160" i="1" s="1"/>
  <c r="F222" i="4"/>
  <c r="E230" i="4"/>
  <c r="D226" i="1" s="1"/>
  <c r="G226" i="1" s="1"/>
  <c r="E262" i="4"/>
  <c r="D258" i="1" s="1"/>
  <c r="G258" i="1" s="1"/>
  <c r="F269" i="4"/>
  <c r="F273" i="4"/>
  <c r="F274" i="4"/>
  <c r="D308" i="4"/>
  <c r="E321" i="4"/>
  <c r="D360" i="4"/>
  <c r="E373" i="4"/>
  <c r="E648" i="4"/>
  <c r="D642" i="1" s="1"/>
  <c r="G642" i="1" s="1"/>
  <c r="F428" i="4"/>
  <c r="D491" i="4"/>
  <c r="D430" i="4" s="1"/>
  <c r="F492" i="4"/>
  <c r="E536" i="4"/>
  <c r="E584" i="4"/>
  <c r="D578" i="1" s="1"/>
  <c r="G578" i="1" s="1"/>
  <c r="F656" i="4"/>
  <c r="F8" i="5"/>
  <c r="F12" i="5"/>
  <c r="F13" i="5"/>
  <c r="F56" i="5"/>
  <c r="H316" i="9"/>
  <c r="H315" i="9"/>
  <c r="E147" i="5"/>
  <c r="D1152" i="1" s="1"/>
  <c r="G1152" i="1" s="1"/>
  <c r="G336" i="9"/>
  <c r="D177" i="5"/>
  <c r="F181" i="5"/>
  <c r="G339" i="9"/>
  <c r="E339" i="9" s="1"/>
  <c r="B339" i="9" s="1"/>
  <c r="F219" i="5"/>
  <c r="F220" i="5"/>
  <c r="D141" i="6"/>
  <c r="F5" i="6"/>
  <c r="F6" i="6"/>
  <c r="D45" i="8"/>
  <c r="F36" i="6"/>
  <c r="F90" i="6"/>
  <c r="F130" i="6"/>
  <c r="B346" i="9"/>
  <c r="E345" i="9"/>
  <c r="I10" i="3" s="1"/>
  <c r="D44" i="8"/>
  <c r="G343" i="9" s="1"/>
  <c r="E343" i="9" s="1"/>
  <c r="F426" i="4"/>
  <c r="E156" i="9"/>
  <c r="B156" i="9" s="1"/>
  <c r="F607" i="4"/>
  <c r="G315" i="9"/>
  <c r="G316" i="9"/>
  <c r="F150" i="5"/>
  <c r="E337" i="9"/>
  <c r="B337" i="9" s="1"/>
  <c r="F197" i="5"/>
  <c r="H179"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H310" i="9"/>
  <c r="G309" i="9"/>
  <c r="H308" i="9"/>
  <c r="E308" i="9" s="1"/>
  <c r="B308" i="9" s="1"/>
  <c r="G302" i="9"/>
  <c r="E302" i="9" s="1"/>
  <c r="B302" i="9" s="1"/>
  <c r="G301" i="9"/>
  <c r="E301" i="9" s="1"/>
  <c r="B301" i="9" s="1"/>
  <c r="G300" i="9"/>
  <c r="E300" i="9" s="1"/>
  <c r="B300" i="9" s="1"/>
  <c r="G310" i="9"/>
  <c r="E310" i="9" s="1"/>
  <c r="B310" i="9" s="1"/>
  <c r="M228" i="9"/>
  <c r="F228" i="9" s="1"/>
  <c r="B22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5" i="9"/>
  <c r="E175" i="9" s="1"/>
  <c r="B175" i="9" s="1"/>
  <c r="H309" i="9"/>
  <c r="I10" i="9"/>
  <c r="G174" i="9"/>
  <c r="E174" i="9" s="1"/>
  <c r="B174" i="9" s="1"/>
  <c r="G180" i="9"/>
  <c r="E180" i="9" s="1"/>
  <c r="B180" i="9" s="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B283" i="9"/>
  <c r="B285" i="9"/>
  <c r="B287" i="9"/>
  <c r="B289" i="9"/>
  <c r="B291" i="9"/>
  <c r="B341" i="9"/>
  <c r="H25" i="3" l="1"/>
  <c r="H1681" i="1"/>
  <c r="G1585" i="1"/>
  <c r="H1585" i="1"/>
  <c r="E316" i="9"/>
  <c r="B316" i="9" s="1"/>
  <c r="E315" i="9"/>
  <c r="B315" i="9" s="1"/>
  <c r="I22" i="3"/>
  <c r="F7" i="5"/>
  <c r="B207" i="9"/>
  <c r="H131" i="1"/>
  <c r="G121" i="1"/>
  <c r="F125" i="4"/>
  <c r="E6" i="4"/>
  <c r="D2" i="1" s="1"/>
  <c r="D639" i="4"/>
  <c r="F430" i="4"/>
  <c r="C424" i="1"/>
  <c r="E309" i="9"/>
  <c r="B309" i="9" s="1"/>
  <c r="B343" i="9"/>
  <c r="C1622" i="1"/>
  <c r="I40" i="3"/>
  <c r="B348" i="9"/>
  <c r="E347" i="9"/>
  <c r="D368" i="1"/>
  <c r="E360" i="4"/>
  <c r="D316" i="1"/>
  <c r="E308" i="4"/>
  <c r="F7" i="4"/>
  <c r="D6" i="4"/>
  <c r="C3" i="1"/>
  <c r="H338" i="9"/>
  <c r="D1207" i="1"/>
  <c r="F147" i="5"/>
  <c r="F88" i="5"/>
  <c r="C1093" i="1"/>
  <c r="E69" i="5"/>
  <c r="D69" i="5"/>
  <c r="F262" i="4"/>
  <c r="D299" i="4"/>
  <c r="H18" i="3"/>
  <c r="C148" i="1"/>
  <c r="H1215" i="1"/>
  <c r="I31" i="3"/>
  <c r="D1537" i="1"/>
  <c r="F535" i="4"/>
  <c r="D640" i="4"/>
  <c r="C529" i="1"/>
  <c r="E639" i="4"/>
  <c r="D633" i="1" s="1"/>
  <c r="D424" i="1"/>
  <c r="F373" i="4"/>
  <c r="F230" i="4"/>
  <c r="F164" i="4"/>
  <c r="H1300" i="1"/>
  <c r="H1301" i="1"/>
  <c r="G1295" i="1"/>
  <c r="H1223" i="1"/>
  <c r="H1152" i="1"/>
  <c r="G1013" i="1"/>
  <c r="H642" i="1"/>
  <c r="G597" i="1"/>
  <c r="H578" i="1"/>
  <c r="H503" i="1"/>
  <c r="H479" i="1"/>
  <c r="H461" i="1"/>
  <c r="G425" i="1"/>
  <c r="H357" i="1"/>
  <c r="H1012" i="1"/>
  <c r="H305" i="1"/>
  <c r="H226" i="1"/>
  <c r="K1481" i="9"/>
  <c r="G344" i="9"/>
  <c r="E344" i="9" s="1"/>
  <c r="B344" i="9" s="1"/>
  <c r="I39" i="3"/>
  <c r="C1621" i="1"/>
  <c r="F141" i="6"/>
  <c r="H31" i="3"/>
  <c r="C1537" i="1"/>
  <c r="H24" i="3"/>
  <c r="C1181" i="1"/>
  <c r="D176" i="5"/>
  <c r="E535" i="4"/>
  <c r="D530" i="1"/>
  <c r="F491" i="4"/>
  <c r="C485" i="1"/>
  <c r="D418" i="4"/>
  <c r="F360" i="4"/>
  <c r="C355" i="1"/>
  <c r="F308" i="4"/>
  <c r="D417" i="4"/>
  <c r="C303" i="1"/>
  <c r="E152" i="4"/>
  <c r="F152" i="4" s="1"/>
  <c r="F49" i="4"/>
  <c r="C45" i="1"/>
  <c r="E338" i="9"/>
  <c r="B338" i="9" s="1"/>
  <c r="H336" i="9"/>
  <c r="E336" i="9" s="1"/>
  <c r="B336" i="9" s="1"/>
  <c r="D1182" i="1"/>
  <c r="F178" i="5"/>
  <c r="E177" i="5"/>
  <c r="F177" i="5" s="1"/>
  <c r="E24" i="9"/>
  <c r="I1545" i="1"/>
  <c r="I1543" i="1"/>
  <c r="I1541" i="1"/>
  <c r="H1185" i="1"/>
  <c r="I25" i="3"/>
  <c r="D1255" i="1"/>
  <c r="H627" i="1"/>
  <c r="H517" i="1"/>
  <c r="H431" i="1"/>
  <c r="H258" i="1"/>
  <c r="H160" i="1"/>
  <c r="I17" i="3" l="1"/>
  <c r="H485" i="1"/>
  <c r="G485" i="1"/>
  <c r="C1180" i="1"/>
  <c r="H1537" i="1"/>
  <c r="G1537" i="1"/>
  <c r="H9" i="3"/>
  <c r="G1255" i="1"/>
  <c r="H1255" i="1"/>
  <c r="B24" i="9"/>
  <c r="H45" i="1"/>
  <c r="G45" i="1"/>
  <c r="I18" i="3"/>
  <c r="E299" i="4"/>
  <c r="F299" i="4" s="1"/>
  <c r="D148" i="1"/>
  <c r="G148" i="1" s="1"/>
  <c r="F417" i="4"/>
  <c r="C412" i="1"/>
  <c r="C413" i="1"/>
  <c r="E640" i="4"/>
  <c r="D634" i="1" s="1"/>
  <c r="D529" i="1"/>
  <c r="G1621" i="1"/>
  <c r="H1621" i="1"/>
  <c r="H11" i="3"/>
  <c r="H529" i="1"/>
  <c r="G529" i="1"/>
  <c r="H148" i="1"/>
  <c r="I23" i="3"/>
  <c r="D1074" i="1"/>
  <c r="E6" i="5"/>
  <c r="H1207" i="1"/>
  <c r="G1207" i="1"/>
  <c r="G3" i="1"/>
  <c r="H3" i="1"/>
  <c r="G316" i="1"/>
  <c r="H316" i="1"/>
  <c r="G368" i="1"/>
  <c r="H368" i="1"/>
  <c r="E342" i="9"/>
  <c r="H424" i="1"/>
  <c r="G424" i="1"/>
  <c r="F639" i="4"/>
  <c r="C633" i="1"/>
  <c r="E176" i="5"/>
  <c r="D1180" i="1" s="1"/>
  <c r="I24" i="3"/>
  <c r="D1181" i="1"/>
  <c r="G1181" i="1" s="1"/>
  <c r="H19" i="9"/>
  <c r="E19" i="9" s="1"/>
  <c r="B19" i="9" s="1"/>
  <c r="G1182" i="1"/>
  <c r="H1182" i="1"/>
  <c r="H530" i="1"/>
  <c r="G530" i="1"/>
  <c r="F640" i="4"/>
  <c r="C634" i="1"/>
  <c r="D301" i="4"/>
  <c r="D423" i="4"/>
  <c r="C295" i="1"/>
  <c r="H23" i="3"/>
  <c r="F69" i="5"/>
  <c r="C1074" i="1"/>
  <c r="D6" i="5"/>
  <c r="H1093" i="1"/>
  <c r="G1093" i="1"/>
  <c r="D422" i="4"/>
  <c r="F6" i="4"/>
  <c r="D300" i="4"/>
  <c r="H17" i="3"/>
  <c r="C2" i="1"/>
  <c r="E417" i="4"/>
  <c r="D412" i="1" s="1"/>
  <c r="D303" i="1"/>
  <c r="G303" i="1" s="1"/>
  <c r="E422" i="4"/>
  <c r="E418" i="4"/>
  <c r="D413" i="1" s="1"/>
  <c r="D355" i="1"/>
  <c r="H355" i="1" s="1"/>
  <c r="H1622" i="1"/>
  <c r="G1622" i="1"/>
  <c r="H1181" i="1" l="1"/>
  <c r="G2" i="1"/>
  <c r="H2" i="1"/>
  <c r="D643" i="4"/>
  <c r="D424" i="4"/>
  <c r="F422" i="4"/>
  <c r="C417" i="1"/>
  <c r="G306" i="9"/>
  <c r="E306" i="9" s="1"/>
  <c r="B306" i="9" s="1"/>
  <c r="G299" i="9"/>
  <c r="F6" i="5"/>
  <c r="C1011" i="1"/>
  <c r="E643" i="4"/>
  <c r="D417" i="1"/>
  <c r="H1074" i="1"/>
  <c r="G1074" i="1"/>
  <c r="D644" i="4"/>
  <c r="D425" i="4"/>
  <c r="C418" i="1"/>
  <c r="G20" i="9"/>
  <c r="F301" i="4"/>
  <c r="C297" i="1"/>
  <c r="H303" i="1"/>
  <c r="H299" i="9"/>
  <c r="D1011" i="1"/>
  <c r="H413" i="1"/>
  <c r="G413" i="1"/>
  <c r="G355" i="1"/>
  <c r="H412" i="1"/>
  <c r="G412" i="1"/>
  <c r="H1180" i="1"/>
  <c r="G1180" i="1"/>
  <c r="C296" i="1"/>
  <c r="H634" i="1"/>
  <c r="G634" i="1"/>
  <c r="H633" i="1"/>
  <c r="G633" i="1"/>
  <c r="N3" i="9"/>
  <c r="I11" i="3"/>
  <c r="F418" i="4"/>
  <c r="E423" i="4"/>
  <c r="D295" i="1"/>
  <c r="H295" i="1" s="1"/>
  <c r="E301" i="4"/>
  <c r="D297" i="1" s="1"/>
  <c r="E300" i="4"/>
  <c r="D296" i="1" s="1"/>
  <c r="K3" i="9"/>
  <c r="I9" i="3"/>
  <c r="F176" i="5"/>
  <c r="E644" i="4" l="1"/>
  <c r="E645" i="4" s="1"/>
  <c r="E425" i="4"/>
  <c r="D420" i="1" s="1"/>
  <c r="D418" i="1"/>
  <c r="G418" i="1" s="1"/>
  <c r="H20" i="9"/>
  <c r="G295" i="1"/>
  <c r="H296" i="1"/>
  <c r="G296" i="1"/>
  <c r="H297" i="1"/>
  <c r="G297" i="1"/>
  <c r="E20" i="9"/>
  <c r="B20" i="9" s="1"/>
  <c r="F423" i="4"/>
  <c r="D646" i="4"/>
  <c r="F644" i="4"/>
  <c r="C638" i="1"/>
  <c r="E424" i="4"/>
  <c r="D419" i="1" s="1"/>
  <c r="H1011" i="1"/>
  <c r="H8" i="3"/>
  <c r="G1011" i="1"/>
  <c r="E299" i="9"/>
  <c r="H417" i="1"/>
  <c r="G417" i="1"/>
  <c r="F424" i="4"/>
  <c r="C419" i="1"/>
  <c r="F300" i="4"/>
  <c r="H418" i="1"/>
  <c r="C420" i="1"/>
  <c r="D637" i="1"/>
  <c r="D645" i="4"/>
  <c r="F643" i="4"/>
  <c r="C637" i="1"/>
  <c r="F425" i="4" l="1"/>
  <c r="H420" i="1"/>
  <c r="G420" i="1"/>
  <c r="H419" i="1"/>
  <c r="G419" i="1"/>
  <c r="B299" i="9"/>
  <c r="H637" i="1"/>
  <c r="G637" i="1"/>
  <c r="D649" i="4"/>
  <c r="F645" i="4"/>
  <c r="C639" i="1"/>
  <c r="D650" i="4"/>
  <c r="C640" i="1"/>
  <c r="D639" i="1"/>
  <c r="M3" i="9"/>
  <c r="E646" i="4"/>
  <c r="D638" i="1"/>
  <c r="H638" i="1" s="1"/>
  <c r="G638" i="1" l="1"/>
  <c r="E650" i="4"/>
  <c r="D640" i="1"/>
  <c r="H640" i="1" s="1"/>
  <c r="H334" i="9"/>
  <c r="G334" i="9"/>
  <c r="E649" i="4"/>
  <c r="F649" i="4" s="1"/>
  <c r="F646" i="4"/>
  <c r="H20" i="3"/>
  <c r="F650" i="4"/>
  <c r="C644" i="1"/>
  <c r="H639" i="1"/>
  <c r="G639" i="1"/>
  <c r="H19" i="3"/>
  <c r="C643" i="1"/>
  <c r="E334" i="9" l="1"/>
  <c r="E298" i="9" s="1"/>
  <c r="I8" i="3" s="1"/>
  <c r="G640" i="1"/>
  <c r="B334" i="9"/>
  <c r="I19" i="3"/>
  <c r="D643" i="1"/>
  <c r="H643" i="1" s="1"/>
  <c r="G297" i="9"/>
  <c r="E297" i="9" s="1"/>
  <c r="B297" i="9" s="1"/>
  <c r="I20" i="3"/>
  <c r="D644" i="1"/>
  <c r="H644" i="1" s="1"/>
  <c r="H7" i="3" l="1"/>
  <c r="J3" i="9" s="1"/>
  <c r="G644" i="1"/>
  <c r="G643" i="1"/>
  <c r="G295" i="9" l="1"/>
  <c r="H295" i="9"/>
  <c r="L293" i="9"/>
  <c r="F293" i="9" s="1"/>
  <c r="G18" i="9"/>
  <c r="H18" i="9"/>
  <c r="H21" i="9"/>
  <c r="G17" i="9"/>
  <c r="G16" i="9"/>
  <c r="H15" i="9"/>
  <c r="J6" i="9"/>
  <c r="K9" i="9"/>
  <c r="I11" i="9"/>
  <c r="L15" i="9"/>
  <c r="H17" i="9"/>
  <c r="G21" i="9"/>
  <c r="K7" i="9"/>
  <c r="I9" i="9"/>
  <c r="J12" i="9"/>
  <c r="G15" i="9"/>
  <c r="E15" i="9" s="1"/>
  <c r="J17" i="9"/>
  <c r="J5" i="9"/>
  <c r="K6" i="9"/>
  <c r="I8" i="9"/>
  <c r="J9" i="9"/>
  <c r="K10" i="9"/>
  <c r="I12" i="9"/>
  <c r="J13" i="9"/>
  <c r="H22" i="9"/>
  <c r="I17" i="9"/>
  <c r="L16" i="9"/>
  <c r="M15" i="9"/>
  <c r="K5" i="9"/>
  <c r="I7" i="9"/>
  <c r="J10" i="9"/>
  <c r="K13" i="9"/>
  <c r="M16" i="9"/>
  <c r="G22" i="9"/>
  <c r="I5" i="9"/>
  <c r="J8" i="9"/>
  <c r="K11" i="9"/>
  <c r="I13" i="9"/>
  <c r="E13" i="9" s="1"/>
  <c r="B13" i="9" s="1"/>
  <c r="H16" i="9"/>
  <c r="I6" i="9"/>
  <c r="J7" i="9"/>
  <c r="K8" i="9"/>
  <c r="J11" i="9"/>
  <c r="K12" i="9"/>
  <c r="E5" i="9" l="1"/>
  <c r="B5" i="9" s="1"/>
  <c r="E10" i="9"/>
  <c r="B10" i="9" s="1"/>
  <c r="E6" i="9"/>
  <c r="B6" i="9" s="1"/>
  <c r="E22" i="9"/>
  <c r="B22" i="9" s="1"/>
  <c r="E21" i="9"/>
  <c r="B21" i="9" s="1"/>
  <c r="F16" i="9"/>
  <c r="E12" i="9"/>
  <c r="B12" i="9" s="1"/>
  <c r="E11" i="9"/>
  <c r="B11" i="9" s="1"/>
  <c r="E16" i="9"/>
  <c r="E18" i="9"/>
  <c r="B18" i="9" s="1"/>
  <c r="E7" i="9"/>
  <c r="B7" i="9" s="1"/>
  <c r="E8" i="9"/>
  <c r="B8" i="9" s="1"/>
  <c r="E9" i="9"/>
  <c r="B9" i="9" s="1"/>
  <c r="F15" i="9"/>
  <c r="F14" i="9" s="1"/>
  <c r="E17" i="9"/>
  <c r="B17" i="9" s="1"/>
  <c r="B293" i="9"/>
  <c r="F23" i="9"/>
  <c r="E295" i="9"/>
  <c r="B16" i="9" l="1"/>
  <c r="B15" i="9"/>
  <c r="E4" i="9"/>
  <c r="B295" i="9"/>
  <c r="E23" i="9"/>
  <c r="I7" i="3" s="1"/>
  <c r="F3" i="9"/>
  <c r="E14" i="9"/>
  <c r="I13" i="3" s="1"/>
  <c r="E3" i="9" l="1"/>
</calcChain>
</file>

<file path=xl/sharedStrings.xml><?xml version="1.0" encoding="utf-8"?>
<sst xmlns="http://schemas.openxmlformats.org/spreadsheetml/2006/main" count="4733" uniqueCount="3656">
  <si>
    <t>Obveznik:</t>
  </si>
  <si>
    <t>10846 - OSNOVNA ŠKOLA JOAKIMA RAKOVCA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</si>
  <si>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</si>
  <si>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</si>
  <si>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</si>
  <si>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</si>
  <si>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</si>
  <si>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</si>
  <si>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</si>
  <si>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</si>
  <si>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</si>
  <si>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</si>
  <si>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</si>
  <si>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</si>
  <si>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</si>
  <si>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</si>
  <si>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</si>
  <si>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</si>
  <si>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</si>
  <si>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</si>
  <si>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</si>
  <si>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</si>
  <si>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</si>
  <si>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</si>
  <si>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</si>
  <si>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</si>
  <si>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</si>
  <si>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</si>
  <si>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</si>
  <si>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</si>
  <si>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</si>
  <si>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</si>
  <si>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</si>
  <si>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</si>
  <si>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</si>
  <si>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</si>
  <si>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</si>
  <si>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</si>
  <si>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</si>
  <si>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</si>
  <si>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</si>
  <si>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</si>
  <si>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</si>
  <si>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</si>
  <si>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</si>
  <si>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</si>
  <si>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</si>
  <si>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</si>
  <si>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</si>
  <si>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</si>
  <si>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</si>
  <si>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</si>
  <si>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</si>
  <si>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</si>
  <si>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</si>
  <si>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</si>
  <si>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</si>
  <si>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</si>
  <si>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</si>
  <si>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</si>
  <si>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</si>
  <si>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</si>
  <si>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</si>
  <si>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</si>
  <si>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</si>
  <si>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</si>
  <si>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</si>
  <si>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</si>
  <si>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</si>
  <si>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</si>
  <si>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</si>
  <si>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</si>
  <si>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</si>
  <si>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</si>
  <si>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</si>
  <si>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</si>
  <si>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</si>
  <si>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</si>
  <si>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</si>
  <si>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</si>
  <si>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</si>
  <si>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</si>
  <si>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</si>
  <si>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</si>
  <si>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</si>
  <si>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</si>
  <si>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</si>
  <si>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</si>
  <si>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</si>
  <si>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</si>
  <si>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</si>
  <si>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</si>
  <si>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</si>
  <si>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</si>
  <si>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</si>
  <si>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</si>
  <si>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</si>
  <si>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</si>
  <si>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</si>
  <si>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</si>
  <si>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</si>
  <si>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</si>
  <si>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</si>
  <si>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</si>
  <si>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</si>
  <si>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</si>
  <si>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</si>
  <si>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</si>
  <si>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</si>
  <si>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</si>
  <si>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</si>
  <si>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</si>
  <si>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</si>
  <si>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</si>
  <si>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</si>
  <si>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</si>
  <si>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</si>
  <si>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</si>
  <si>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</si>
  <si>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</si>
  <si>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</si>
  <si>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</si>
  <si>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</si>
  <si>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</si>
  <si>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</si>
  <si>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</si>
  <si>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</si>
  <si>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</si>
  <si>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</si>
  <si>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</si>
  <si>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</si>
  <si>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</si>
  <si>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</si>
  <si>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</si>
  <si>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</si>
  <si>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</si>
  <si>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</si>
  <si>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</si>
  <si>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</si>
  <si>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</si>
  <si>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</si>
  <si>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</si>
  <si>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</si>
  <si>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</si>
  <si>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</si>
  <si>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</si>
  <si>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</si>
  <si>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</si>
  <si>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</si>
  <si>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</si>
  <si>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</si>
  <si>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</si>
  <si>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</si>
  <si>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</si>
  <si>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</si>
  <si>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</si>
  <si>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</si>
  <si>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</si>
  <si>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</si>
  <si>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</si>
  <si>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</si>
  <si>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</si>
  <si>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</si>
  <si>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</si>
  <si>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</si>
  <si>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</si>
  <si>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</si>
  <si>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</si>
  <si>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</si>
  <si>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</si>
  <si>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</si>
  <si>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</si>
  <si>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</si>
  <si>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</si>
  <si>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</si>
  <si>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</si>
  <si>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</si>
  <si>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</si>
  <si>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</si>
  <si>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</si>
  <si>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</si>
  <si>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</si>
  <si>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</si>
  <si>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</si>
  <si>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</si>
  <si>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</si>
  <si>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</si>
  <si>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</si>
  <si>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</si>
  <si>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</si>
  <si>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</si>
  <si>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</si>
  <si>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</si>
  <si>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</si>
  <si>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</si>
  <si>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</si>
  <si>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</si>
  <si>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</si>
  <si>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</si>
  <si>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</si>
  <si>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</si>
  <si>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</si>
  <si>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</si>
  <si>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</si>
  <si>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</si>
  <si>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</si>
  <si>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</si>
  <si>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</si>
  <si>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</si>
  <si>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</si>
  <si>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</si>
  <si>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</si>
  <si>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</si>
  <si>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</si>
  <si>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</si>
  <si>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</si>
  <si>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</si>
  <si>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</si>
  <si>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</si>
  <si>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</si>
  <si>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</si>
  <si>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</si>
  <si>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</si>
  <si>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</si>
  <si>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</si>
  <si>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</si>
  <si>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</si>
  <si>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</si>
  <si>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</si>
  <si>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</si>
  <si>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</si>
  <si>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</si>
  <si>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</si>
  <si>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</si>
  <si>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</si>
  <si>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</si>
  <si>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</si>
  <si>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</si>
  <si>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</si>
  <si>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</si>
  <si>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</si>
  <si>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</si>
  <si>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</si>
  <si>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</si>
  <si>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</si>
  <si>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</si>
  <si>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</si>
  <si>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</si>
  <si>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</si>
  <si>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</si>
  <si>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</si>
  <si>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</si>
  <si>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</si>
  <si>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</si>
  <si>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</si>
  <si>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</si>
  <si>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</si>
  <si>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</si>
  <si>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</si>
  <si>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</si>
  <si>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</si>
  <si>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</si>
  <si>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</si>
  <si>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</si>
  <si>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</si>
  <si>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</si>
  <si>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</si>
  <si>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</si>
  <si>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</si>
  <si>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</si>
  <si>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</si>
  <si>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</si>
  <si>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</si>
  <si>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</si>
  <si>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</si>
  <si>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</si>
  <si>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</si>
  <si>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</si>
  <si>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</si>
  <si>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</si>
  <si>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</si>
  <si>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</si>
  <si>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</si>
  <si>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</si>
  <si>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</si>
  <si>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</si>
  <si>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</si>
  <si>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</si>
  <si>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</si>
  <si>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</si>
  <si>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</si>
  <si>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</si>
  <si>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</si>
  <si>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</si>
  <si>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</si>
  <si>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</si>
  <si>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</si>
  <si>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</si>
  <si>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</si>
  <si>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</si>
  <si>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</si>
  <si>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</si>
  <si>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</si>
  <si>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</si>
  <si>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</si>
  <si>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</si>
  <si>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</si>
  <si>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</si>
  <si>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</si>
  <si>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</si>
  <si>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</si>
  <si>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</si>
  <si>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</si>
  <si>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</si>
  <si>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</si>
  <si>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</si>
  <si>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</si>
  <si>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</si>
  <si>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</si>
  <si>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</si>
  <si>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</si>
  <si>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</si>
  <si>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</si>
  <si>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</si>
  <si>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</si>
  <si>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</si>
  <si>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</si>
  <si>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</si>
  <si>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</si>
  <si>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</si>
  <si>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</si>
  <si>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</si>
  <si>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</si>
  <si>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</si>
  <si>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</si>
  <si>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</si>
  <si>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</si>
  <si>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</si>
  <si>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</si>
  <si>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</si>
  <si>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</si>
  <si>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</si>
  <si>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</si>
  <si>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</si>
  <si>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</si>
  <si>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</si>
  <si>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</si>
  <si>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</si>
  <si>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</si>
  <si>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</si>
  <si>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</si>
  <si>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</si>
  <si>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</si>
  <si>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</si>
  <si>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</si>
  <si>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</si>
  <si>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</si>
  <si>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</si>
  <si>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</si>
  <si>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</si>
  <si>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</si>
  <si>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</si>
  <si>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</si>
  <si>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</si>
  <si>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</si>
  <si>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</si>
  <si>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</si>
  <si>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</si>
  <si>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</si>
  <si>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</si>
  <si>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</si>
  <si>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</si>
  <si>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</si>
  <si>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</si>
  <si>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</si>
  <si>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</si>
  <si>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</si>
  <si>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</si>
  <si>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</si>
  <si>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</si>
  <si>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</si>
  <si>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</si>
  <si>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</si>
  <si>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</si>
  <si>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</si>
  <si>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</si>
  <si>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</si>
  <si>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</si>
  <si>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</si>
  <si>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</si>
  <si>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</si>
  <si>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</si>
  <si>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</si>
  <si>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</si>
  <si>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</si>
  <si>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</si>
  <si>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</si>
  <si>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</si>
  <si>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</si>
  <si>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</si>
  <si>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</si>
  <si>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</si>
  <si>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</si>
  <si>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</si>
  <si>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</si>
  <si>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</si>
  <si>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</si>
  <si>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</si>
  <si>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</si>
  <si>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</si>
  <si>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</si>
  <si>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</si>
  <si>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</si>
  <si>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</si>
  <si>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</si>
  <si>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</si>
  <si>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</si>
  <si>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</si>
  <si>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</si>
  <si>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</si>
  <si>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</si>
  <si>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</si>
  <si>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</si>
  <si>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</si>
  <si>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</si>
  <si>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</si>
  <si>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</si>
  <si>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</si>
  <si>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</si>
  <si>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</si>
  <si>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</si>
  <si>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</si>
  <si>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</si>
  <si>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</si>
  <si>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</si>
  <si>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</si>
  <si>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</si>
  <si>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</si>
  <si>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</si>
  <si>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</si>
  <si>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</si>
  <si>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</si>
  <si>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</si>
  <si>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</si>
  <si>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</si>
  <si>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</si>
  <si>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</si>
  <si>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</si>
  <si>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</si>
  <si>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</si>
  <si>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</si>
  <si>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</si>
  <si>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</si>
  <si>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</si>
  <si>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</si>
  <si>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</si>
  <si>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</si>
  <si>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</si>
  <si>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</si>
  <si>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</si>
  <si>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</si>
  <si>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</si>
  <si>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</si>
  <si>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</si>
  <si>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</si>
  <si>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</si>
  <si>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</si>
  <si>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</si>
  <si>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</si>
  <si>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</si>
  <si>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</si>
  <si>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</si>
  <si>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</si>
  <si>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</si>
  <si>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</si>
  <si>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</si>
  <si>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</si>
  <si>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</si>
  <si>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</si>
  <si>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</si>
  <si>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</si>
  <si>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</si>
  <si>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</si>
  <si>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</si>
  <si>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</si>
  <si>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</si>
  <si>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</si>
  <si>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</si>
  <si>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</si>
  <si>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</si>
  <si>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</si>
  <si>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</si>
  <si>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</si>
  <si>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</si>
  <si>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</si>
  <si>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</si>
  <si>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</si>
  <si>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</si>
  <si>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</si>
  <si>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</si>
  <si>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</si>
  <si>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</si>
  <si>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</si>
  <si>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</si>
  <si>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</si>
  <si>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</si>
  <si>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</si>
  <si>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</si>
  <si>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</si>
  <si>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</si>
  <si>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</si>
  <si>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</si>
  <si>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</si>
  <si>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</si>
  <si>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</si>
  <si>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</si>
  <si>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</si>
  <si>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</si>
  <si>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</si>
  <si>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</si>
  <si>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</si>
  <si>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</si>
  <si>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</si>
  <si>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</si>
  <si>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</si>
  <si>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</si>
  <si>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</si>
  <si>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</si>
  <si>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</si>
  <si>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</si>
  <si>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</si>
  <si>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</si>
  <si>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</si>
  <si>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</si>
  <si>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</si>
  <si>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</si>
  <si>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</si>
  <si>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</si>
  <si>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</si>
  <si>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</si>
  <si>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</si>
  <si>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</si>
  <si>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</si>
  <si>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</si>
  <si>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</si>
  <si>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</si>
  <si>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</si>
  <si>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</si>
  <si>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</si>
  <si>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</si>
  <si>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</si>
  <si>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</si>
  <si>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</si>
  <si>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</si>
  <si>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</si>
  <si>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</si>
  <si>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</si>
  <si>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</si>
  <si>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</si>
  <si>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</si>
  <si>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</si>
  <si>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</si>
  <si>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</si>
  <si>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</si>
  <si>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</si>
  <si>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</si>
  <si>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</si>
  <si>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</si>
  <si>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</si>
  <si>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</si>
  <si>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</si>
  <si>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</si>
  <si>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</si>
  <si>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</si>
  <si>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</si>
  <si>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</si>
  <si>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</si>
  <si>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</si>
  <si>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</si>
  <si>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</si>
  <si>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</si>
  <si>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</si>
  <si>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</si>
  <si>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</si>
  <si>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</si>
  <si>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</si>
  <si>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</si>
  <si>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</si>
  <si>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</si>
  <si>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</si>
  <si>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</si>
  <si>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</si>
  <si>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</si>
  <si>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</si>
  <si>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</si>
  <si>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</si>
  <si>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</si>
  <si>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</si>
  <si>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</si>
  <si>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</si>
  <si>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</si>
  <si>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</si>
  <si>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</si>
  <si>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</si>
  <si>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</si>
  <si>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</si>
  <si>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</si>
  <si>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</si>
  <si>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</si>
  <si>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</si>
  <si>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</si>
  <si>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</si>
  <si>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</si>
  <si>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</si>
  <si>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</si>
  <si>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</si>
  <si>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</si>
  <si>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</si>
  <si>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</si>
  <si>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</si>
  <si>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</si>
  <si>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</si>
  <si>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</si>
  <si>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</si>
  <si>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</si>
  <si>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</si>
  <si>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</si>
  <si>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</si>
  <si>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</si>
  <si>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</si>
  <si>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</si>
  <si>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</si>
  <si>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</si>
  <si>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</si>
  <si>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</si>
  <si>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</si>
  <si>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</si>
  <si>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</si>
  <si>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</si>
  <si>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</si>
  <si>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</si>
  <si>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</si>
  <si>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</si>
  <si>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</si>
  <si>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</si>
  <si>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</si>
  <si>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</si>
  <si>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</si>
  <si>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</si>
  <si>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</si>
  <si>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</si>
  <si>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</si>
  <si>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</si>
  <si>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</si>
  <si>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</si>
  <si>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</si>
  <si>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</si>
  <si>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</si>
  <si>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</si>
  <si>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</si>
  <si>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</si>
  <si>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</si>
  <si>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</si>
  <si>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</si>
  <si>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</si>
  <si>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</si>
  <si>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</si>
  <si>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</si>
  <si>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</si>
  <si>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</si>
  <si>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</si>
  <si>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</si>
  <si>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</si>
  <si>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</si>
  <si>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</si>
  <si>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</si>
  <si>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</si>
  <si>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</si>
  <si>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</si>
  <si>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</si>
  <si>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</si>
  <si>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</si>
  <si>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</si>
  <si>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</si>
  <si>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</si>
  <si>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</si>
  <si>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</si>
  <si>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</si>
  <si>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</si>
  <si>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</si>
  <si>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</si>
  <si>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</si>
  <si>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</si>
  <si>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</si>
  <si>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</si>
  <si>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</si>
  <si>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</si>
  <si>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</si>
  <si>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</si>
  <si>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</si>
  <si>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</si>
  <si>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</si>
  <si>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</si>
  <si>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</si>
  <si>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</si>
  <si>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</si>
  <si>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</si>
  <si>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</si>
  <si>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</si>
  <si>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</si>
  <si>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</si>
  <si>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</si>
  <si>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</si>
  <si>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</si>
  <si>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</si>
  <si>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</si>
  <si>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</si>
  <si>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</si>
  <si>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</si>
  <si>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</si>
  <si>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</si>
  <si>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</si>
  <si>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</si>
  <si>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</si>
  <si>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</si>
  <si>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</si>
  <si>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</si>
  <si>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</si>
  <si>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</si>
  <si>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</si>
  <si>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</si>
  <si>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</si>
  <si>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</si>
  <si>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</si>
  <si>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</si>
  <si>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</si>
  <si>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</si>
  <si>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</si>
  <si>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</si>
  <si>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</si>
  <si>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</si>
  <si>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</si>
  <si>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</si>
  <si>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</si>
  <si>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</si>
  <si>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</si>
  <si>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</si>
  <si>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</si>
  <si>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</si>
  <si>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</si>
  <si>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</si>
  <si>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</si>
  <si>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</si>
  <si>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</si>
  <si>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</si>
  <si>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</si>
  <si>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</si>
  <si>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</si>
  <si>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</si>
  <si>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</si>
  <si>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</si>
  <si>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</si>
  <si>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</si>
  <si>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</si>
  <si>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</si>
  <si>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</si>
  <si>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</si>
  <si>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</si>
  <si>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</si>
  <si>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</si>
  <si>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</si>
  <si>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</si>
  <si>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</si>
  <si>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</si>
  <si>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</si>
  <si>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</si>
  <si>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</si>
  <si>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</si>
  <si>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</si>
  <si>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</si>
  <si>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</si>
  <si>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</si>
  <si>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</si>
  <si>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</si>
  <si>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</si>
  <si>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</si>
  <si>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</si>
  <si>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</si>
  <si>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</si>
  <si>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</si>
  <si>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</si>
  <si>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</si>
  <si>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</si>
  <si>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</si>
  <si>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</si>
  <si>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</si>
  <si>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</si>
  <si>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</si>
  <si>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</si>
  <si>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</si>
  <si>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</si>
  <si>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</si>
  <si>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</si>
  <si>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</si>
  <si>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</si>
  <si>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</si>
  <si>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</si>
  <si>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</si>
  <si>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</si>
  <si>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</si>
  <si>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</si>
  <si>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</si>
  <si>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</si>
  <si>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</si>
  <si>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</si>
  <si>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</si>
  <si>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</si>
  <si>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</si>
  <si>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</si>
  <si>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</si>
  <si>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</si>
  <si>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</si>
  <si>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</si>
  <si>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</si>
  <si>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</si>
  <si>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</si>
  <si>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</si>
  <si>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</si>
  <si>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</si>
  <si>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</si>
  <si>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</si>
  <si>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</si>
  <si>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</si>
  <si>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</si>
  <si>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</si>
  <si>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</si>
  <si>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</si>
  <si>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</si>
  <si>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</si>
  <si>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</si>
  <si>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</si>
  <si>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</si>
  <si>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</si>
  <si>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</si>
  <si>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</si>
  <si>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</si>
  <si>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</si>
  <si>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</si>
  <si>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</si>
  <si>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</si>
  <si>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</si>
  <si>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</si>
  <si>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</si>
  <si>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</si>
  <si>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</si>
  <si>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</si>
  <si>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</si>
  <si>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</si>
  <si>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</si>
  <si>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</si>
  <si>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</si>
  <si>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</si>
  <si>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</si>
  <si>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</si>
  <si>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</si>
  <si>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</si>
  <si>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</si>
  <si>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</si>
  <si>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</si>
  <si>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</si>
  <si>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</si>
  <si>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</si>
  <si>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</si>
  <si>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</si>
  <si>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</si>
  <si>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</si>
  <si>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</si>
  <si>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</si>
  <si>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</si>
  <si>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</si>
  <si>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</si>
  <si>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</si>
  <si>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</si>
  <si>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</si>
  <si>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</si>
  <si>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</si>
  <si>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</si>
  <si>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</si>
  <si>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</si>
  <si>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</si>
  <si>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</si>
  <si>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</si>
  <si>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</si>
  <si>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</si>
  <si>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</si>
  <si>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</si>
  <si>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</si>
  <si>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</si>
  <si>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</si>
  <si>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</si>
  <si>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</si>
  <si>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</si>
  <si>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</si>
  <si>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</si>
  <si>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</si>
  <si>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</si>
  <si>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</si>
  <si>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</si>
  <si>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</si>
  <si>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</si>
  <si>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</si>
  <si>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</si>
  <si>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</si>
  <si>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</si>
  <si>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</si>
  <si>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</si>
  <si>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</si>
  <si>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</si>
  <si>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</si>
  <si>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</si>
  <si>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</si>
  <si>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</si>
  <si>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</si>
  <si>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</si>
  <si>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</si>
  <si>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</si>
  <si>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</si>
  <si>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</si>
  <si>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</si>
  <si>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</si>
  <si>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</si>
  <si>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</si>
  <si>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</si>
  <si>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</si>
  <si>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</si>
  <si>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</si>
  <si>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</si>
  <si>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</si>
  <si>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</si>
  <si>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</si>
  <si>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</si>
  <si>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</si>
  <si>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</si>
  <si>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</si>
  <si>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</si>
  <si>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</si>
  <si>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</si>
  <si>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</si>
  <si>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</si>
  <si>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</si>
  <si>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</si>
  <si>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</si>
  <si>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</si>
  <si>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</si>
  <si>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</si>
  <si>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</si>
  <si>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</si>
  <si>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</si>
  <si>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</si>
  <si>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</si>
  <si>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</si>
  <si>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</si>
  <si>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</si>
  <si>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</si>
  <si>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</si>
  <si>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</si>
  <si>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</si>
  <si>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</si>
  <si>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</si>
  <si>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</si>
  <si>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</si>
  <si>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</si>
  <si>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</si>
  <si>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</si>
  <si>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</si>
  <si>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</si>
  <si>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</si>
  <si>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</si>
  <si>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</si>
  <si>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</si>
  <si>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</si>
  <si>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</si>
  <si>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</si>
  <si>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</si>
  <si>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</si>
  <si>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</si>
  <si>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</si>
  <si>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</si>
  <si>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</si>
  <si>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</si>
  <si>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</si>
  <si>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</si>
  <si>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</si>
  <si>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</si>
  <si>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</si>
  <si>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</si>
  <si>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</si>
  <si>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</si>
  <si>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</si>
  <si>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</si>
  <si>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</si>
  <si>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</si>
  <si>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</si>
  <si>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</si>
  <si>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</si>
  <si>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</si>
  <si>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</si>
  <si>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</si>
  <si>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</si>
  <si>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</si>
  <si>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</si>
  <si>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</si>
  <si>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</si>
  <si>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</si>
  <si>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</si>
  <si>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</si>
  <si>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</si>
  <si>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</si>
  <si>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</si>
  <si>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</si>
  <si>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</si>
  <si>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</si>
  <si>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</si>
  <si>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</si>
  <si>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</si>
  <si>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</si>
  <si>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</si>
  <si>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</si>
  <si>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</si>
  <si>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</si>
  <si>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</si>
  <si>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</si>
  <si>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</si>
  <si>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</si>
  <si>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</si>
  <si>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</si>
  <si>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</si>
  <si>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</si>
  <si>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</si>
  <si>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</si>
  <si>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</si>
  <si>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</si>
  <si>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</si>
  <si>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</si>
  <si>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</si>
  <si>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</si>
  <si>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</si>
  <si>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</si>
  <si>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</si>
  <si>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</si>
  <si>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</si>
  <si>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</si>
  <si>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</si>
  <si>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</si>
  <si>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</si>
  <si>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</si>
  <si>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</si>
  <si>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</si>
  <si>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</si>
  <si>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</si>
  <si>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</si>
  <si>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</si>
  <si>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</si>
  <si>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</si>
  <si>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</si>
  <si>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</si>
  <si>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</si>
  <si>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</si>
  <si>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</si>
  <si>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</si>
  <si>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</si>
  <si>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</si>
  <si>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</si>
  <si>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</si>
  <si>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</si>
  <si>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</si>
  <si>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</si>
  <si>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</si>
  <si>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</si>
  <si>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</si>
  <si>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</si>
  <si>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</si>
  <si>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</si>
  <si>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</si>
  <si>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</si>
  <si>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</si>
  <si>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</si>
  <si>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</si>
  <si>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</si>
  <si>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</si>
  <si>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</si>
  <si>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</si>
  <si>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</si>
  <si>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</si>
  <si>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</si>
  <si>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</si>
  <si>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</si>
  <si>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</si>
  <si>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</si>
  <si>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</si>
  <si>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</si>
  <si>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</si>
  <si>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</si>
  <si>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</si>
  <si>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</si>
  <si>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</si>
  <si>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</si>
  <si>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</si>
  <si>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</si>
  <si>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</si>
  <si>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</si>
  <si>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</si>
  <si>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</si>
  <si>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</si>
  <si>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</si>
  <si>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</si>
  <si>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</si>
  <si>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</si>
  <si>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</si>
  <si>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</si>
  <si>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</si>
  <si>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</si>
  <si>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</si>
  <si>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</si>
  <si>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</si>
  <si>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</si>
  <si>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</si>
  <si>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</si>
  <si>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</si>
  <si>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</si>
  <si>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</si>
  <si>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</si>
  <si>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</si>
  <si>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</si>
  <si>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</si>
  <si>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</si>
  <si>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</si>
  <si>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</si>
  <si>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</si>
  <si>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</si>
  <si>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</si>
  <si>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</si>
  <si>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</si>
  <si>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</si>
  <si>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</si>
  <si>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</si>
  <si>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</si>
  <si>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</si>
  <si>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</si>
  <si>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</si>
  <si>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</si>
  <si>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</si>
  <si>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</si>
  <si>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</si>
  <si>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</si>
  <si>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</si>
  <si>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</si>
  <si>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</si>
  <si>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</si>
  <si>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</si>
  <si>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</si>
  <si>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</si>
  <si>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</si>
  <si>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</si>
  <si>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</si>
  <si>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</si>
  <si>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</si>
  <si>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</si>
  <si>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</si>
  <si>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</si>
  <si>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</si>
  <si>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</si>
  <si>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</si>
  <si>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</si>
  <si>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</si>
  <si>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</si>
  <si>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</si>
  <si>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</si>
  <si>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</si>
  <si>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</si>
  <si>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</si>
  <si>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</si>
  <si>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</si>
  <si>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</si>
  <si>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</si>
  <si>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</si>
  <si>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</si>
  <si>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</si>
  <si>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</si>
  <si>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</si>
  <si>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</si>
  <si>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</si>
  <si>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</si>
  <si>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</si>
  <si>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</si>
  <si>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</si>
  <si>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</si>
  <si>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</si>
  <si>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</si>
  <si>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</si>
  <si>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</si>
  <si>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</si>
  <si>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</si>
  <si>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</si>
  <si>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</si>
  <si>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</si>
  <si>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</si>
  <si>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</si>
  <si>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</si>
  <si>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</si>
  <si>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</si>
  <si>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</si>
  <si>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</si>
  <si>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</si>
  <si>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</si>
  <si>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</si>
  <si>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</si>
  <si>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</si>
  <si>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</si>
  <si>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</si>
  <si>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</si>
  <si>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</si>
  <si>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</si>
  <si>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</si>
  <si>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</si>
  <si>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</si>
  <si>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</si>
  <si>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</si>
  <si>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</si>
  <si>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</si>
  <si>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</si>
  <si>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</si>
  <si>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</si>
  <si>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</si>
  <si>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</si>
  <si>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</si>
  <si>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</si>
  <si>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</si>
  <si>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</si>
  <si>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</si>
  <si>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</si>
  <si>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</si>
  <si>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</si>
  <si>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</si>
  <si>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</si>
  <si>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</si>
  <si>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</si>
  <si>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</si>
  <si>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</si>
  <si>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</si>
  <si>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</si>
  <si>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</si>
  <si>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</si>
  <si>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</si>
  <si>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</si>
  <si>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</si>
  <si>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</si>
  <si>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</si>
  <si>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</si>
  <si>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</si>
  <si>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</si>
  <si>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</si>
  <si>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</si>
  <si>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</si>
  <si>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</si>
  <si>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</si>
  <si>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</si>
  <si>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</si>
  <si>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</si>
  <si>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</si>
  <si>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</si>
  <si>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</si>
  <si>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</si>
  <si>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</si>
  <si>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</si>
  <si>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</si>
  <si>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</si>
  <si>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</si>
  <si>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</si>
  <si>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</si>
  <si>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</si>
  <si>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</si>
  <si>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</si>
  <si>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</si>
  <si>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</si>
  <si>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</si>
  <si>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</si>
  <si>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</si>
  <si>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</si>
  <si>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</si>
  <si>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</si>
  <si>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</si>
  <si>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</si>
  <si>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</si>
  <si>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</si>
  <si>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</si>
  <si>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</si>
  <si>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</si>
  <si>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</si>
  <si>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</si>
  <si>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</si>
  <si>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</si>
  <si>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</si>
  <si>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</si>
  <si>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</si>
  <si>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</si>
  <si>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</si>
  <si>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</si>
  <si>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</si>
  <si>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</si>
  <si>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</si>
  <si>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</si>
  <si>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</si>
  <si>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</si>
  <si>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</si>
  <si>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</si>
  <si>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</si>
  <si>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</si>
  <si>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</si>
  <si>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</si>
  <si>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</si>
  <si>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</si>
  <si>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</si>
  <si>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</si>
  <si>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</si>
  <si>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</si>
  <si>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</si>
  <si>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</si>
  <si>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</si>
  <si>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</si>
  <si>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</si>
  <si>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</si>
  <si>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</si>
  <si>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</si>
  <si>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</si>
  <si>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</si>
  <si>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</si>
  <si>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</si>
  <si>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</si>
  <si>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</si>
  <si>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</si>
  <si>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</si>
  <si>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</si>
  <si>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</si>
  <si>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</si>
  <si>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</si>
  <si>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</si>
  <si>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</si>
  <si>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</si>
  <si>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</si>
  <si>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</si>
  <si>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</si>
  <si>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</si>
  <si>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</si>
  <si>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</si>
  <si>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</si>
  <si>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</si>
  <si>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</si>
  <si>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</si>
  <si>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</si>
  <si>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</si>
  <si>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</si>
  <si>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</si>
  <si>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</si>
  <si>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</si>
  <si>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</si>
  <si>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</si>
  <si>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</si>
  <si>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</si>
  <si>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</si>
  <si>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</si>
  <si>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</si>
  <si>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</si>
  <si>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</si>
  <si>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</si>
  <si>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</si>
  <si>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</si>
  <si>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</si>
  <si>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</si>
  <si>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</si>
  <si>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</si>
  <si>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</si>
  <si>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</si>
  <si>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</si>
  <si>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</si>
  <si>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</si>
  <si>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</si>
  <si>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</si>
  <si>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</si>
  <si>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</si>
  <si>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</si>
  <si>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</si>
  <si>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</si>
  <si>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</si>
  <si>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</si>
  <si>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</si>
  <si>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</si>
  <si>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</si>
  <si>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</si>
  <si>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</si>
  <si>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</si>
  <si>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</si>
  <si>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</si>
  <si>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</si>
  <si>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</si>
  <si>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</si>
  <si>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</si>
  <si>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</si>
  <si>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</si>
  <si>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</si>
  <si>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</si>
  <si>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</si>
  <si>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</si>
  <si>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</si>
  <si>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</si>
  <si>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</si>
  <si>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</si>
  <si>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</si>
  <si>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</si>
  <si>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</si>
  <si>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</si>
  <si>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</si>
  <si>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</si>
  <si>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</si>
  <si>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</si>
  <si>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</si>
  <si>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</si>
  <si>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</si>
  <si>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</si>
  <si>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</si>
  <si>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</si>
  <si>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</si>
  <si>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</si>
  <si>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</si>
  <si>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</si>
  <si>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</si>
  <si>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</si>
  <si>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</si>
  <si>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</si>
  <si>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</si>
  <si>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</si>
  <si>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</si>
  <si>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</si>
  <si>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</si>
  <si>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</si>
  <si>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</si>
  <si>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</si>
  <si>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</si>
  <si>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</si>
  <si>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</si>
  <si>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</si>
  <si>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</si>
  <si>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</si>
  <si>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</si>
  <si>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</si>
  <si>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</si>
  <si>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</si>
  <si>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</si>
  <si>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</si>
  <si>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</si>
  <si>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</si>
  <si>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</si>
  <si>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</si>
  <si>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</si>
  <si>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</si>
  <si>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</si>
  <si>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</si>
  <si>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</si>
  <si>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</si>
  <si>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</si>
  <si>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</si>
  <si>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</si>
  <si>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</si>
  <si>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</si>
  <si>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</si>
  <si>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</si>
  <si>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</si>
  <si>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</si>
  <si>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</si>
  <si>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</si>
  <si>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</si>
  <si>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</si>
  <si>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</si>
  <si>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</si>
  <si>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</si>
  <si>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</si>
  <si>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</si>
  <si>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</si>
  <si>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</si>
  <si>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</si>
  <si>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</si>
  <si>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</si>
  <si>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</si>
  <si>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</si>
  <si>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</si>
  <si>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</si>
  <si>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</si>
  <si>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</si>
  <si>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</si>
  <si>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</si>
  <si>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</si>
  <si>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</si>
  <si>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</si>
  <si>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</si>
  <si>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</si>
  <si>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</si>
  <si>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</si>
  <si>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</si>
  <si>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</si>
  <si>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</si>
  <si>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</si>
  <si>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</si>
  <si>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</si>
  <si>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</si>
  <si>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</si>
  <si>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</si>
  <si>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</si>
  <si>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</si>
  <si>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</si>
  <si>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</si>
  <si>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</si>
  <si>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</si>
  <si>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</si>
  <si>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</si>
  <si>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</si>
  <si>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</si>
  <si>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</si>
  <si>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</si>
  <si>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</si>
  <si>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</si>
  <si>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</si>
  <si>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</si>
  <si>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</si>
  <si>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</si>
  <si>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</si>
  <si>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</si>
  <si>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</si>
  <si>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</si>
  <si>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</si>
  <si>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</si>
  <si>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</si>
  <si>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</si>
  <si>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</si>
  <si>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</si>
  <si>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</si>
  <si>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</si>
  <si>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</si>
  <si>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</si>
  <si>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</si>
  <si>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</si>
  <si>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</si>
  <si>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</si>
  <si>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</si>
  <si>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</si>
  <si>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</si>
  <si>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</si>
  <si>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</si>
  <si>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</si>
  <si>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</si>
  <si>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</si>
  <si>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</si>
  <si>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</si>
  <si>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</si>
  <si>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</si>
  <si>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</si>
  <si>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</si>
  <si>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</si>
  <si>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</si>
  <si>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</si>
  <si>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</si>
  <si>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</si>
  <si>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</si>
  <si>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</si>
  <si>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</si>
  <si>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</si>
  <si>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</si>
  <si>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</si>
  <si>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</si>
  <si>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</si>
  <si>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</si>
  <si>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</si>
  <si>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</si>
  <si>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</si>
  <si>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</si>
  <si>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</si>
  <si>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</si>
  <si>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</si>
  <si>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</si>
  <si>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</si>
  <si>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</si>
  <si>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</si>
  <si>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</si>
  <si>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</si>
  <si>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</si>
  <si>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</si>
  <si>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</si>
  <si>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</si>
  <si>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</si>
  <si>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</si>
  <si>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</si>
  <si>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</si>
  <si>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</si>
  <si>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</si>
  <si>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</si>
  <si>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</si>
  <si>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</si>
  <si>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</si>
  <si>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</si>
  <si>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</si>
  <si>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</si>
  <si>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</si>
  <si>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</si>
  <si>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</si>
  <si>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</si>
  <si>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</si>
  <si>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</si>
  <si>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</si>
  <si>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</si>
  <si>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</si>
  <si>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</si>
  <si>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</si>
  <si>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</si>
  <si>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</si>
  <si>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</si>
  <si>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</si>
  <si>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</si>
  <si>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</si>
  <si>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</si>
  <si>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</si>
  <si>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</si>
  <si>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</si>
  <si>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</si>
  <si>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</si>
  <si>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</si>
  <si>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</si>
  <si>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</si>
  <si>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</si>
  <si>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</si>
  <si>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</si>
  <si>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</si>
  <si>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</si>
  <si>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</si>
  <si>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</si>
  <si>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</si>
  <si>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</si>
  <si>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</si>
  <si>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</si>
  <si>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</si>
  <si>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</si>
  <si>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</si>
  <si>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</si>
  <si>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</si>
  <si>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</si>
  <si>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</si>
  <si>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</si>
  <si>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</si>
  <si>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</si>
  <si>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</si>
  <si>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</si>
  <si>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</si>
  <si>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</si>
  <si>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</si>
  <si>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</si>
  <si>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</si>
  <si>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</si>
  <si>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</si>
  <si>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</si>
  <si>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</si>
  <si>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</si>
  <si>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</si>
  <si>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</si>
  <si>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</si>
  <si>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</si>
  <si>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</si>
  <si>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</si>
  <si>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</si>
  <si>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</si>
  <si>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</si>
  <si>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</si>
  <si>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</si>
  <si>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</si>
  <si>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</si>
  <si>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</si>
  <si>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</si>
  <si>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</si>
  <si>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</si>
  <si>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</si>
  <si>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</si>
  <si>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</si>
  <si>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</si>
  <si>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</si>
  <si>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</si>
  <si>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</si>
  <si>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</si>
  <si>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</si>
  <si>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</si>
  <si>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</si>
  <si>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</si>
  <si>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</si>
  <si>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</si>
  <si>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</si>
  <si>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</si>
  <si>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</si>
  <si>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</si>
  <si>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</si>
  <si>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</si>
  <si>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</si>
  <si>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</si>
  <si>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</si>
  <si>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</si>
  <si>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</si>
  <si>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</si>
  <si>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</si>
  <si>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</si>
  <si>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</si>
  <si>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</si>
  <si>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</si>
  <si>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</si>
  <si>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</si>
  <si>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</si>
  <si>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</si>
  <si>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</si>
  <si>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</si>
  <si>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</si>
  <si>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</si>
  <si>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</si>
  <si>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</si>
  <si>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</si>
  <si>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</si>
  <si>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</si>
  <si>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</si>
  <si>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</si>
  <si>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</si>
  <si>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</si>
  <si>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</si>
  <si>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</si>
  <si>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</si>
  <si>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</si>
  <si>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</si>
  <si>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</si>
  <si>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</si>
  <si>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</si>
  <si>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</si>
  <si>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</si>
  <si>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</si>
  <si>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</si>
  <si>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</si>
  <si>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</si>
  <si>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</si>
  <si>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</si>
  <si>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</si>
  <si>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</si>
  <si>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</si>
  <si>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</si>
  <si>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</si>
  <si>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</si>
  <si>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</si>
  <si>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</si>
  <si>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</si>
  <si>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</si>
  <si>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</si>
  <si>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</si>
  <si>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</si>
  <si>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</si>
  <si>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</si>
  <si>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</si>
  <si>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</si>
  <si>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</si>
  <si>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</si>
  <si>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</si>
  <si>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</si>
  <si>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</si>
  <si>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</si>
  <si>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</si>
  <si>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</si>
  <si>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</si>
  <si>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</si>
  <si>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</si>
  <si>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</si>
  <si>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</si>
  <si>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</si>
  <si>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</si>
  <si>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</si>
  <si>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</si>
  <si>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</si>
  <si>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</si>
  <si>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</si>
  <si>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</si>
  <si>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</si>
  <si>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</si>
  <si>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</si>
  <si>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</si>
  <si>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</si>
  <si>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</si>
  <si>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</si>
  <si>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</si>
  <si>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</si>
  <si>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</si>
  <si>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</si>
  <si>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</si>
  <si>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</si>
  <si>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</si>
  <si>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</si>
  <si>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</si>
  <si>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</si>
  <si>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</si>
  <si>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</si>
  <si>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</si>
  <si>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</si>
  <si>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</si>
  <si>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</si>
  <si>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</si>
  <si>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</si>
  <si>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</si>
  <si>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</si>
  <si>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</si>
  <si>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</si>
  <si>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</si>
  <si>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</si>
  <si>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</si>
  <si>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</si>
  <si>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</si>
  <si>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</si>
  <si>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</si>
  <si>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</si>
  <si>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</si>
  <si>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</si>
  <si>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</si>
  <si>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</si>
  <si>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</si>
  <si>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</si>
  <si>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</si>
  <si>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</si>
  <si>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</si>
  <si>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</si>
  <si>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</si>
  <si>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</si>
  <si>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</si>
  <si>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</si>
  <si>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</si>
  <si>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</si>
  <si>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</si>
  <si>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</si>
  <si>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</si>
  <si>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</si>
  <si>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</si>
  <si>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</si>
  <si>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</si>
  <si>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</si>
  <si>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</si>
  <si>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</si>
  <si>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</si>
  <si>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</si>
  <si>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</si>
  <si>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</si>
  <si>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</si>
  <si>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</si>
  <si>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</si>
  <si>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</si>
  <si>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</si>
  <si>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</si>
  <si>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</si>
  <si>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</si>
  <si>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</si>
  <si>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</si>
  <si>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</si>
  <si>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</si>
  <si>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</si>
  <si>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</si>
  <si>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</si>
  <si>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</si>
  <si>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</si>
  <si>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</si>
  <si>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</si>
  <si>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</si>
  <si>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</si>
  <si>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</si>
  <si>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</si>
  <si>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</si>
  <si>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</si>
  <si>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</si>
  <si>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</si>
  <si>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</si>
  <si>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</si>
  <si>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</si>
  <si>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</si>
  <si>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</si>
  <si>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</si>
  <si>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</si>
  <si>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</si>
  <si>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</si>
  <si>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</si>
  <si>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</si>
  <si>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</si>
  <si>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</si>
  <si>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</si>
  <si>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</si>
  <si>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</si>
  <si>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</si>
  <si>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</si>
  <si>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</si>
  <si>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</si>
  <si>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</si>
  <si>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</si>
  <si>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</si>
  <si>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</si>
  <si>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</si>
  <si>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</si>
  <si>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</si>
  <si>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</si>
  <si>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</si>
  <si>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</si>
  <si>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</si>
  <si>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</si>
  <si>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</si>
  <si>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</si>
  <si>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</si>
  <si>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</si>
  <si>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</si>
  <si>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</si>
  <si>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</si>
  <si>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</si>
  <si>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</si>
  <si>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</si>
  <si>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</si>
  <si>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</si>
  <si>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</si>
  <si>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</si>
  <si>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</si>
  <si>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</si>
  <si>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</si>
  <si>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</si>
  <si>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</si>
  <si>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</si>
  <si>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</si>
  <si>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</si>
  <si>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</si>
  <si>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</si>
  <si>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</si>
  <si>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</si>
  <si>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</si>
  <si>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</si>
  <si>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</si>
  <si>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</si>
  <si>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</si>
  <si>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</si>
  <si>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</si>
  <si>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</si>
  <si>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</si>
  <si>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</si>
  <si>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</si>
  <si>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</si>
  <si>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</si>
  <si>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</si>
  <si>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</si>
  <si>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</si>
  <si>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</si>
  <si>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</si>
  <si>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</si>
  <si>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</si>
  <si>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</si>
  <si>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</si>
  <si>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</si>
  <si>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</si>
  <si>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</si>
  <si>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</si>
  <si>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</si>
  <si>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</si>
  <si>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</si>
  <si>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</si>
  <si>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</si>
  <si>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</si>
  <si>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</si>
  <si>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</si>
  <si>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</si>
  <si>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</si>
  <si>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</si>
  <si>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</si>
  <si>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JOAKIMA RAKOVCA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</si>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</sst>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971648.54</v>
      </c>
      <c r="D2" s="7">
        <f>'PR-RAS'!E6</f>
        <v>1059651.24</v>
      </c>
      <c r="E2" s="7">
        <v>0</v>
      </c>
      <c r="F2" s="7">
        <v>0</v>
      </c>
      <c r="G2" s="8">
        <f t="shared" ref="G2:G274" si="0">(B2/1000)*(C2*1+D2*2)</f>
        <v>3090.95102</v>
      </c>
      <c r="H2" s="8">
        <f t="shared" ref="H2:H274" si="1">ABS(C2-ROUND(C2,0))+ABS(D2-ROUND(D2,0))</f>
        <v>0.69999999995343387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753306.36</v>
      </c>
      <c r="D45" s="2">
        <f>'PR-RAS'!E49</f>
        <v>858547.48</v>
      </c>
      <c r="E45" s="2">
        <v>0</v>
      </c>
      <c r="F45" s="2">
        <v>0</v>
      </c>
      <c r="G45" s="3">
        <f t="shared" si="0"/>
        <v>108697.65807999998</v>
      </c>
      <c r="H45" s="3">
        <f t="shared" si="1"/>
        <v>0.83999999996740371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731</v>
      </c>
      <c r="D57" s="2">
        <f>'PR-RAS'!E61</f>
        <v>1925</v>
      </c>
      <c r="E57" s="2">
        <v>0</v>
      </c>
      <c r="F57" s="2">
        <v>0</v>
      </c>
      <c r="G57" s="3">
        <f t="shared" si="0"/>
        <v>256.536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731</v>
      </c>
      <c r="D58" s="2">
        <f>'PR-RAS'!E62</f>
        <v>1925</v>
      </c>
      <c r="E58" s="2">
        <v>0</v>
      </c>
      <c r="F58" s="2">
        <v>0</v>
      </c>
      <c r="G58" s="3">
        <f t="shared" si="0"/>
        <v>261.11700000000002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752575.36</v>
      </c>
      <c r="D64" s="2">
        <f>'PR-RAS'!E68</f>
        <v>856622.48</v>
      </c>
      <c r="E64" s="2">
        <v>0</v>
      </c>
      <c r="F64" s="2">
        <v>0</v>
      </c>
      <c r="G64" s="3">
        <f t="shared" si="0"/>
        <v>155346.68015999999</v>
      </c>
      <c r="H64" s="3">
        <f t="shared" si="1"/>
        <v>0.83999999996740371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748264.78</v>
      </c>
      <c r="D65" s="2">
        <f>'PR-RAS'!E69</f>
        <v>840397.45</v>
      </c>
      <c r="E65" s="2">
        <v>0</v>
      </c>
      <c r="F65" s="2">
        <v>0</v>
      </c>
      <c r="G65" s="3">
        <f t="shared" si="0"/>
        <v>155459.81951999999</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4310.58</v>
      </c>
      <c r="D66" s="2">
        <f>'PR-RAS'!E70</f>
        <v>16225.03</v>
      </c>
      <c r="E66" s="2">
        <v>0</v>
      </c>
      <c r="F66" s="2">
        <v>0</v>
      </c>
      <c r="G66" s="3">
        <f t="shared" si="0"/>
        <v>2389.4416000000001</v>
      </c>
      <c r="H66" s="3">
        <f t="shared" si="1"/>
        <v>0.4500000000007276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0.81</v>
      </c>
      <c r="D78" s="2">
        <f>'PR-RAS'!E82</f>
        <v>2.31</v>
      </c>
      <c r="E78" s="2">
        <v>0</v>
      </c>
      <c r="F78" s="2">
        <v>0</v>
      </c>
      <c r="G78" s="3">
        <f t="shared" si="0"/>
        <v>0.41810999999999998</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0.81</v>
      </c>
      <c r="D79" s="2">
        <f>'PR-RAS'!E83</f>
        <v>2.31</v>
      </c>
      <c r="E79" s="2">
        <v>0</v>
      </c>
      <c r="F79" s="2">
        <v>0</v>
      </c>
      <c r="G79" s="3">
        <f t="shared" si="0"/>
        <v>0.42353999999999997</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0.81</v>
      </c>
      <c r="D81" s="2">
        <f>'PR-RAS'!E85</f>
        <v>2.31</v>
      </c>
      <c r="E81" s="2">
        <v>0</v>
      </c>
      <c r="F81" s="2">
        <v>0</v>
      </c>
      <c r="G81" s="3">
        <f t="shared" si="0"/>
        <v>0.43440000000000001</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15759.6</v>
      </c>
      <c r="D102" s="2">
        <f>'PR-RAS'!E106</f>
        <v>17390.72</v>
      </c>
      <c r="E102" s="2">
        <v>0</v>
      </c>
      <c r="F102" s="2">
        <v>0</v>
      </c>
      <c r="G102" s="3">
        <f t="shared" si="0"/>
        <v>5104.6450400000003</v>
      </c>
      <c r="H102" s="3">
        <f t="shared" si="1"/>
        <v>0.67999999999847205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15759.6</v>
      </c>
      <c r="D108" s="2">
        <f>'PR-RAS'!E112</f>
        <v>17390.72</v>
      </c>
      <c r="E108" s="2">
        <v>0</v>
      </c>
      <c r="F108" s="2">
        <v>0</v>
      </c>
      <c r="G108" s="3">
        <f t="shared" si="0"/>
        <v>5407.8912799999998</v>
      </c>
      <c r="H108" s="3">
        <f t="shared" si="1"/>
        <v>0.67999999999847205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15759.6</v>
      </c>
      <c r="D113" s="2">
        <f>'PR-RAS'!E117</f>
        <v>17390.72</v>
      </c>
      <c r="E113" s="2">
        <v>0</v>
      </c>
      <c r="F113" s="2">
        <v>0</v>
      </c>
      <c r="G113" s="3">
        <f t="shared" si="0"/>
        <v>5660.5964800000002</v>
      </c>
      <c r="H113" s="3">
        <f t="shared" si="1"/>
        <v>0.67999999999847205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15230.009999999998</v>
      </c>
      <c r="D121" s="2">
        <f>'PR-RAS'!E125</f>
        <v>5794.37</v>
      </c>
      <c r="E121" s="2">
        <v>0</v>
      </c>
      <c r="F121" s="2">
        <v>0</v>
      </c>
      <c r="G121" s="3">
        <f t="shared" si="0"/>
        <v>3218.25</v>
      </c>
      <c r="H121" s="3">
        <f t="shared" si="1"/>
        <v>0.37999999999829015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14256.22</v>
      </c>
      <c r="D122" s="2">
        <f>'PR-RAS'!E126</f>
        <v>3649.37</v>
      </c>
      <c r="E122" s="2">
        <v>0</v>
      </c>
      <c r="F122" s="2">
        <v>0</v>
      </c>
      <c r="G122" s="3">
        <f t="shared" si="0"/>
        <v>2608.1501599999997</v>
      </c>
      <c r="H122" s="3">
        <f t="shared" si="1"/>
        <v>0.58999999999923602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14256.22</v>
      </c>
      <c r="D124" s="2">
        <f>'PR-RAS'!E128</f>
        <v>3649.37</v>
      </c>
      <c r="E124" s="2">
        <v>0</v>
      </c>
      <c r="F124" s="2">
        <v>0</v>
      </c>
      <c r="G124" s="3">
        <f t="shared" si="0"/>
        <v>2651.26008</v>
      </c>
      <c r="H124" s="3">
        <f t="shared" si="1"/>
        <v>0.58999999999923602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973.79</v>
      </c>
      <c r="D125" s="2">
        <f>'PR-RAS'!E129</f>
        <v>2145</v>
      </c>
      <c r="E125" s="2">
        <v>0</v>
      </c>
      <c r="F125" s="2">
        <v>0</v>
      </c>
      <c r="G125" s="3">
        <f t="shared" si="0"/>
        <v>652.70996000000002</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270</v>
      </c>
      <c r="D126" s="2">
        <f>'PR-RAS'!E130</f>
        <v>1650</v>
      </c>
      <c r="E126" s="2">
        <v>0</v>
      </c>
      <c r="F126" s="2">
        <v>0</v>
      </c>
      <c r="G126" s="3">
        <f t="shared" si="0"/>
        <v>446.25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703.79</v>
      </c>
      <c r="D127" s="2">
        <f>'PR-RAS'!E131</f>
        <v>495</v>
      </c>
      <c r="E127" s="2">
        <v>0</v>
      </c>
      <c r="F127" s="2">
        <v>0</v>
      </c>
      <c r="G127" s="3">
        <f t="shared" si="0"/>
        <v>213.41754</v>
      </c>
      <c r="H127" s="3">
        <f t="shared" si="1"/>
        <v>0.21000000000003638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187351.76</v>
      </c>
      <c r="D130" s="2">
        <f>'PR-RAS'!E134</f>
        <v>176944.32</v>
      </c>
      <c r="E130" s="2">
        <v>0</v>
      </c>
      <c r="F130" s="2">
        <v>0</v>
      </c>
      <c r="G130" s="3">
        <f t="shared" si="0"/>
        <v>69820.011599999998</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187351.76</v>
      </c>
      <c r="D131" s="2">
        <f>'PR-RAS'!E135</f>
        <v>176944.32</v>
      </c>
      <c r="E131" s="2">
        <v>0</v>
      </c>
      <c r="F131" s="2">
        <v>0</v>
      </c>
      <c r="G131" s="3">
        <f t="shared" si="0"/>
        <v>70361.252000000008</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187131.76</v>
      </c>
      <c r="D132" s="2">
        <f>'PR-RAS'!E136</f>
        <v>175104.94</v>
      </c>
      <c r="E132" s="2">
        <v>0</v>
      </c>
      <c r="F132" s="2">
        <v>0</v>
      </c>
      <c r="G132" s="3">
        <f t="shared" si="0"/>
        <v>70391.754840000009</v>
      </c>
      <c r="H132" s="3">
        <f t="shared" si="1"/>
        <v>0.29999999998835847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220</v>
      </c>
      <c r="D133" s="2">
        <f>'PR-RAS'!E137</f>
        <v>1839.38</v>
      </c>
      <c r="E133" s="2">
        <v>0</v>
      </c>
      <c r="F133" s="2">
        <v>0</v>
      </c>
      <c r="G133" s="3">
        <f t="shared" si="0"/>
        <v>514.63632000000007</v>
      </c>
      <c r="H133" s="3">
        <f t="shared" si="1"/>
        <v>0.38000000000010914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972.04</v>
      </c>
      <c r="E136" s="2">
        <v>0</v>
      </c>
      <c r="F136" s="2">
        <v>0</v>
      </c>
      <c r="G136" s="3">
        <f t="shared" si="0"/>
        <v>262.45080000000002</v>
      </c>
      <c r="H136" s="3">
        <f t="shared" si="1"/>
        <v>3.999999999996362E-2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972.04</v>
      </c>
      <c r="E147" s="2">
        <v>0</v>
      </c>
      <c r="F147" s="2">
        <v>0</v>
      </c>
      <c r="G147" s="3">
        <f t="shared" si="0"/>
        <v>283.83567999999997</v>
      </c>
      <c r="H147" s="3">
        <f t="shared" si="1"/>
        <v>3.999999999996362E-2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965737.17999999982</v>
      </c>
      <c r="D148" s="2">
        <f>'PR-RAS'!E152</f>
        <v>1130214.6100000001</v>
      </c>
      <c r="E148" s="2">
        <v>0</v>
      </c>
      <c r="F148" s="2">
        <v>0</v>
      </c>
      <c r="G148" s="3">
        <f t="shared" si="0"/>
        <v>474246.46079999994</v>
      </c>
      <c r="H148" s="3">
        <f t="shared" si="1"/>
        <v>0.56999999971594661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719645.94</v>
      </c>
      <c r="D149" s="2">
        <f>'PR-RAS'!E153</f>
        <v>881487.05</v>
      </c>
      <c r="E149" s="2">
        <v>0</v>
      </c>
      <c r="F149" s="2">
        <v>0</v>
      </c>
      <c r="G149" s="3">
        <f t="shared" si="0"/>
        <v>367427.76591999998</v>
      </c>
      <c r="H149" s="3">
        <f t="shared" si="1"/>
        <v>0.11000000010244548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592802.72</v>
      </c>
      <c r="D150" s="2">
        <f>'PR-RAS'!E154</f>
        <v>726682.25</v>
      </c>
      <c r="E150" s="2">
        <v>0</v>
      </c>
      <c r="F150" s="2">
        <v>0</v>
      </c>
      <c r="G150" s="3">
        <f t="shared" si="0"/>
        <v>304878.91577999998</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583010.63</v>
      </c>
      <c r="D151" s="2">
        <f>'PR-RAS'!E155</f>
        <v>710553.28</v>
      </c>
      <c r="E151" s="2">
        <v>0</v>
      </c>
      <c r="F151" s="2">
        <v>0</v>
      </c>
      <c r="G151" s="3">
        <f t="shared" si="0"/>
        <v>300617.5785</v>
      </c>
      <c r="H151" s="3">
        <f t="shared" si="1"/>
        <v>0.65000000002328306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7155.12</v>
      </c>
      <c r="D153" s="2">
        <f>'PR-RAS'!E157</f>
        <v>13197.4</v>
      </c>
      <c r="E153" s="2">
        <v>0</v>
      </c>
      <c r="F153" s="2">
        <v>0</v>
      </c>
      <c r="G153" s="3">
        <f t="shared" si="0"/>
        <v>5099.5878399999992</v>
      </c>
      <c r="H153" s="3">
        <f t="shared" si="1"/>
        <v>0.51999999999952706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2636.97</v>
      </c>
      <c r="D154" s="2">
        <f>'PR-RAS'!E158</f>
        <v>2931.57</v>
      </c>
      <c r="E154" s="2">
        <v>0</v>
      </c>
      <c r="F154" s="2">
        <v>0</v>
      </c>
      <c r="G154" s="3">
        <f t="shared" si="0"/>
        <v>1300.51683</v>
      </c>
      <c r="H154" s="3">
        <f t="shared" si="1"/>
        <v>0.46000000000003638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29024.080000000002</v>
      </c>
      <c r="D155" s="2">
        <f>'PR-RAS'!E159</f>
        <v>34899.56</v>
      </c>
      <c r="E155" s="2">
        <v>0</v>
      </c>
      <c r="F155" s="2">
        <v>0</v>
      </c>
      <c r="G155" s="3">
        <f t="shared" si="0"/>
        <v>15218.772799999999</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97819.14</v>
      </c>
      <c r="D156" s="2">
        <f>'PR-RAS'!E160</f>
        <v>119905.24</v>
      </c>
      <c r="E156" s="2">
        <v>0</v>
      </c>
      <c r="F156" s="2">
        <v>0</v>
      </c>
      <c r="G156" s="3">
        <f t="shared" si="0"/>
        <v>52332.591099999998</v>
      </c>
      <c r="H156" s="3">
        <f t="shared" si="1"/>
        <v>0.38000000000465661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97803.1</v>
      </c>
      <c r="D158" s="2">
        <f>'PR-RAS'!E162</f>
        <v>119905.24</v>
      </c>
      <c r="E158" s="2">
        <v>0</v>
      </c>
      <c r="F158" s="2">
        <v>0</v>
      </c>
      <c r="G158" s="3">
        <f t="shared" si="0"/>
        <v>53005.332060000001</v>
      </c>
      <c r="H158" s="3">
        <f t="shared" si="1"/>
        <v>0.34000000001105946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16.04</v>
      </c>
      <c r="D159" s="2">
        <f>'PR-RAS'!E163</f>
        <v>0</v>
      </c>
      <c r="E159" s="2">
        <v>0</v>
      </c>
      <c r="F159" s="2">
        <v>0</v>
      </c>
      <c r="G159" s="3">
        <f t="shared" si="0"/>
        <v>2.5343199999999997</v>
      </c>
      <c r="H159" s="3">
        <f t="shared" si="1"/>
        <v>3.9999999999999147E-2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139974.62000000002</v>
      </c>
      <c r="D160" s="2">
        <f>'PR-RAS'!E164</f>
        <v>146703.12</v>
      </c>
      <c r="E160" s="2">
        <v>0</v>
      </c>
      <c r="F160" s="2">
        <v>0</v>
      </c>
      <c r="G160" s="3">
        <f t="shared" si="0"/>
        <v>68907.55674</v>
      </c>
      <c r="H160" s="3">
        <f t="shared" si="1"/>
        <v>0.49999999997089617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38446.269999999997</v>
      </c>
      <c r="D161" s="2">
        <f>'PR-RAS'!E165</f>
        <v>43914.95</v>
      </c>
      <c r="E161" s="2">
        <v>0</v>
      </c>
      <c r="F161" s="2">
        <v>0</v>
      </c>
      <c r="G161" s="3">
        <f t="shared" si="0"/>
        <v>20204.187199999997</v>
      </c>
      <c r="H161" s="3">
        <f t="shared" si="1"/>
        <v>0.31999999999970896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3282.2</v>
      </c>
      <c r="D162" s="2">
        <f>'PR-RAS'!E166</f>
        <v>4811.68</v>
      </c>
      <c r="E162" s="2">
        <v>0</v>
      </c>
      <c r="F162" s="2">
        <v>0</v>
      </c>
      <c r="G162" s="3">
        <f t="shared" si="0"/>
        <v>2077.7951600000001</v>
      </c>
      <c r="H162" s="3">
        <f t="shared" si="1"/>
        <v>0.51999999999952706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34954.07</v>
      </c>
      <c r="D163" s="2">
        <f>'PR-RAS'!E167</f>
        <v>39103.269999999997</v>
      </c>
      <c r="E163" s="2">
        <v>0</v>
      </c>
      <c r="F163" s="2">
        <v>0</v>
      </c>
      <c r="G163" s="3">
        <f t="shared" si="0"/>
        <v>18332.018819999998</v>
      </c>
      <c r="H163" s="3">
        <f t="shared" si="1"/>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0</v>
      </c>
      <c r="E164" s="2">
        <v>0</v>
      </c>
      <c r="F164" s="2">
        <v>0</v>
      </c>
      <c r="G164" s="3">
        <f t="shared" si="0"/>
        <v>34.230000000000004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75807.83</v>
      </c>
      <c r="D166" s="2">
        <f>'PR-RAS'!E170</f>
        <v>75935.8</v>
      </c>
      <c r="E166" s="2">
        <v>0</v>
      </c>
      <c r="F166" s="2">
        <v>0</v>
      </c>
      <c r="G166" s="3">
        <f t="shared" si="0"/>
        <v>37567.105949999997</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8972.8700000000008</v>
      </c>
      <c r="D167" s="2">
        <f>'PR-RAS'!E171</f>
        <v>7977.66</v>
      </c>
      <c r="E167" s="2">
        <v>0</v>
      </c>
      <c r="F167" s="2">
        <v>0</v>
      </c>
      <c r="G167" s="3">
        <f t="shared" si="0"/>
        <v>4138.0795400000006</v>
      </c>
      <c r="H167" s="3">
        <f t="shared" si="1"/>
        <v>0.46999999999934516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37655.199999999997</v>
      </c>
      <c r="D168" s="2">
        <f>'PR-RAS'!E172</f>
        <v>34335.94</v>
      </c>
      <c r="E168" s="2">
        <v>0</v>
      </c>
      <c r="F168" s="2">
        <v>0</v>
      </c>
      <c r="G168" s="3">
        <f t="shared" si="0"/>
        <v>17756.622360000001</v>
      </c>
      <c r="H168" s="3">
        <f t="shared" si="1"/>
        <v>0.25999999999476131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26566.58</v>
      </c>
      <c r="D169" s="2">
        <f>'PR-RAS'!E173</f>
        <v>27819.75</v>
      </c>
      <c r="E169" s="2">
        <v>0</v>
      </c>
      <c r="F169" s="2">
        <v>0</v>
      </c>
      <c r="G169" s="3">
        <f t="shared" si="0"/>
        <v>13810.621440000001</v>
      </c>
      <c r="H169" s="3">
        <f t="shared" si="1"/>
        <v>0.66999999999825377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1985.5</v>
      </c>
      <c r="D170" s="2">
        <f>'PR-RAS'!E174</f>
        <v>4480.37</v>
      </c>
      <c r="E170" s="2">
        <v>0</v>
      </c>
      <c r="F170" s="2">
        <v>0</v>
      </c>
      <c r="G170" s="3">
        <f t="shared" si="0"/>
        <v>1849.9145600000002</v>
      </c>
      <c r="H170" s="3">
        <f t="shared" si="1"/>
        <v>0.86999999999989086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169.52</v>
      </c>
      <c r="D171" s="2">
        <f>'PR-RAS'!E175</f>
        <v>687.22</v>
      </c>
      <c r="E171" s="2">
        <v>0</v>
      </c>
      <c r="F171" s="2">
        <v>0</v>
      </c>
      <c r="G171" s="3">
        <f t="shared" si="0"/>
        <v>262.47320000000002</v>
      </c>
      <c r="H171" s="3">
        <f t="shared" si="1"/>
        <v>0.70000000000001705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458.16</v>
      </c>
      <c r="D173" s="2">
        <f>'PR-RAS'!E177</f>
        <v>634.86</v>
      </c>
      <c r="E173" s="2">
        <v>0</v>
      </c>
      <c r="F173" s="2">
        <v>0</v>
      </c>
      <c r="G173" s="3">
        <f t="shared" si="0"/>
        <v>297.19535999999999</v>
      </c>
      <c r="H173" s="3">
        <f t="shared" si="1"/>
        <v>0.30000000000001137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22361.300000000003</v>
      </c>
      <c r="D174" s="2">
        <f>'PR-RAS'!E178</f>
        <v>22962.74</v>
      </c>
      <c r="E174" s="2">
        <v>0</v>
      </c>
      <c r="F174" s="2">
        <v>0</v>
      </c>
      <c r="G174" s="3">
        <f t="shared" si="0"/>
        <v>11813.612939999999</v>
      </c>
      <c r="H174" s="3">
        <f t="shared" si="1"/>
        <v>0.56000000000130967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3470.73</v>
      </c>
      <c r="D175" s="2">
        <f>'PR-RAS'!E179</f>
        <v>6424.2</v>
      </c>
      <c r="E175" s="2">
        <v>0</v>
      </c>
      <c r="F175" s="2">
        <v>0</v>
      </c>
      <c r="G175" s="3">
        <f t="shared" si="0"/>
        <v>2839.5286199999996</v>
      </c>
      <c r="H175" s="3">
        <f t="shared" si="1"/>
        <v>0.46999999999979991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3882.53</v>
      </c>
      <c r="D176" s="2">
        <f>'PR-RAS'!E180</f>
        <v>4433.4799999999996</v>
      </c>
      <c r="E176" s="2">
        <v>0</v>
      </c>
      <c r="F176" s="2">
        <v>0</v>
      </c>
      <c r="G176" s="3">
        <f t="shared" si="0"/>
        <v>2231.16075</v>
      </c>
      <c r="H176" s="3">
        <f t="shared" si="1"/>
        <v>0.94999999999936335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1314.61</v>
      </c>
      <c r="D177" s="2">
        <f>'PR-RAS'!E181</f>
        <v>0</v>
      </c>
      <c r="E177" s="2">
        <v>0</v>
      </c>
      <c r="F177" s="2">
        <v>0</v>
      </c>
      <c r="G177" s="3">
        <f t="shared" si="0"/>
        <v>231.37135999999998</v>
      </c>
      <c r="H177" s="3">
        <f t="shared" si="1"/>
        <v>0.39000000000010004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6465.16</v>
      </c>
      <c r="D178" s="2">
        <f>'PR-RAS'!E182</f>
        <v>3006.64</v>
      </c>
      <c r="E178" s="2">
        <v>0</v>
      </c>
      <c r="F178" s="2">
        <v>0</v>
      </c>
      <c r="G178" s="3">
        <f t="shared" si="0"/>
        <v>2208.6838799999996</v>
      </c>
      <c r="H178" s="3">
        <f t="shared" si="1"/>
        <v>0.51999999999998181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1859.69</v>
      </c>
      <c r="D180" s="2">
        <f>'PR-RAS'!E184</f>
        <v>3564.18</v>
      </c>
      <c r="E180" s="2">
        <v>0</v>
      </c>
      <c r="F180" s="2">
        <v>0</v>
      </c>
      <c r="G180" s="3">
        <f t="shared" si="0"/>
        <v>1608.8609499999998</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3382.11</v>
      </c>
      <c r="D181" s="2">
        <f>'PR-RAS'!E185</f>
        <v>3969.83</v>
      </c>
      <c r="E181" s="2">
        <v>0</v>
      </c>
      <c r="F181" s="2">
        <v>0</v>
      </c>
      <c r="G181" s="3">
        <f t="shared" si="0"/>
        <v>2037.9186</v>
      </c>
      <c r="H181" s="3">
        <f t="shared" si="1"/>
        <v>0.28000000000020009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956.74</v>
      </c>
      <c r="D182" s="2">
        <f>'PR-RAS'!E186</f>
        <v>988.72</v>
      </c>
      <c r="E182" s="2">
        <v>0</v>
      </c>
      <c r="F182" s="2">
        <v>0</v>
      </c>
      <c r="G182" s="3">
        <f t="shared" si="0"/>
        <v>531.08658000000003</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1029.73</v>
      </c>
      <c r="D183" s="2">
        <f>'PR-RAS'!E187</f>
        <v>575.69000000000005</v>
      </c>
      <c r="E183" s="2">
        <v>0</v>
      </c>
      <c r="F183" s="2">
        <v>0</v>
      </c>
      <c r="G183" s="3">
        <f t="shared" si="0"/>
        <v>396.96202</v>
      </c>
      <c r="H183" s="3">
        <f t="shared" si="1"/>
        <v>0.57999999999992724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3359.22</v>
      </c>
      <c r="D190" s="2">
        <f>'PR-RAS'!E194</f>
        <v>3889.63</v>
      </c>
      <c r="E190" s="2">
        <v>0</v>
      </c>
      <c r="F190" s="2">
        <v>0</v>
      </c>
      <c r="G190" s="3">
        <f t="shared" si="0"/>
        <v>2105.17272</v>
      </c>
      <c r="H190" s="3">
        <f t="shared" si="1"/>
        <v>0.58999999999969077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1762.79</v>
      </c>
      <c r="D192" s="2">
        <f>'PR-RAS'!E196</f>
        <v>1890.34</v>
      </c>
      <c r="E192" s="2">
        <v>0</v>
      </c>
      <c r="F192" s="2">
        <v>0</v>
      </c>
      <c r="G192" s="3">
        <f t="shared" si="0"/>
        <v>1058.8027699999998</v>
      </c>
      <c r="H192" s="3">
        <f t="shared" si="1"/>
        <v>0.54999999999995453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0</v>
      </c>
      <c r="E194" s="2">
        <v>0</v>
      </c>
      <c r="F194" s="2">
        <v>0</v>
      </c>
      <c r="G194" s="3">
        <f t="shared" si="0"/>
        <v>10.246370000000001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174.8</v>
      </c>
      <c r="D195" s="2">
        <f>'PR-RAS'!E199</f>
        <v>0</v>
      </c>
      <c r="E195" s="2">
        <v>0</v>
      </c>
      <c r="F195" s="2">
        <v>0</v>
      </c>
      <c r="G195" s="3">
        <f t="shared" si="0"/>
        <v>33.911200000000001</v>
      </c>
      <c r="H195" s="3">
        <f t="shared" si="1"/>
        <v>0.19999999999998863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1368.54</v>
      </c>
      <c r="D197" s="2">
        <f>'PR-RAS'!E201</f>
        <v>1999.29</v>
      </c>
      <c r="E197" s="2">
        <v>0</v>
      </c>
      <c r="F197" s="2">
        <v>0</v>
      </c>
      <c r="G197" s="3">
        <f t="shared" si="0"/>
        <v>1051.95552</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1092.0899999999999</v>
      </c>
      <c r="D198" s="2">
        <f>'PR-RAS'!E202</f>
        <v>477.93</v>
      </c>
      <c r="E198" s="2">
        <v>0</v>
      </c>
      <c r="F198" s="2">
        <v>0</v>
      </c>
      <c r="G198" s="3">
        <f t="shared" si="0"/>
        <v>403.44614999999999</v>
      </c>
      <c r="H198" s="3">
        <f t="shared" si="1"/>
        <v>0.15999999999991132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1092.0899999999999</v>
      </c>
      <c r="D212" s="2">
        <f>'PR-RAS'!E216</f>
        <v>477.93</v>
      </c>
      <c r="E212" s="2">
        <v>0</v>
      </c>
      <c r="F212" s="2">
        <v>0</v>
      </c>
      <c r="G212" s="3">
        <f t="shared" si="0"/>
        <v>432.11744999999996</v>
      </c>
      <c r="H212" s="3">
        <f t="shared" si="1"/>
        <v>0.15999999999991132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645.52</v>
      </c>
      <c r="D213" s="2">
        <f>'PR-RAS'!E217</f>
        <v>477.93</v>
      </c>
      <c r="E213" s="2">
        <v>0</v>
      </c>
      <c r="F213" s="2">
        <v>0</v>
      </c>
      <c r="G213" s="3">
        <f t="shared" si="0"/>
        <v>339.49256000000003</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446.57</v>
      </c>
      <c r="D215" s="2">
        <f>'PR-RAS'!E219</f>
        <v>0</v>
      </c>
      <c r="E215" s="2">
        <v>0</v>
      </c>
      <c r="F215" s="2">
        <v>0</v>
      </c>
      <c r="G215" s="3">
        <f t="shared" si="0"/>
        <v>95.565979999999996</v>
      </c>
      <c r="H215" s="3">
        <f t="shared" si="1"/>
        <v>0.43000000000000682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208.5</v>
      </c>
      <c r="D226" s="2">
        <f>'PR-RAS'!E230</f>
        <v>60</v>
      </c>
      <c r="E226" s="2">
        <v>0</v>
      </c>
      <c r="F226" s="2">
        <v>0</v>
      </c>
      <c r="G226" s="3">
        <f t="shared" si="0"/>
        <v>73.912500000000009</v>
      </c>
      <c r="H226" s="3">
        <f t="shared" si="1"/>
        <v>0.5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208.5</v>
      </c>
      <c r="D253" s="2">
        <f>'PR-RAS'!E257</f>
        <v>60</v>
      </c>
      <c r="E253" s="2">
        <v>0</v>
      </c>
      <c r="F253" s="2">
        <v>0</v>
      </c>
      <c r="G253" s="3">
        <f t="shared" si="0"/>
        <v>82.781999999999996</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208.5</v>
      </c>
      <c r="D254" s="2">
        <f>'PR-RAS'!E258</f>
        <v>60</v>
      </c>
      <c r="E254" s="2">
        <v>0</v>
      </c>
      <c r="F254" s="2">
        <v>0</v>
      </c>
      <c r="G254" s="3">
        <f t="shared" si="0"/>
        <v>83.110500000000002</v>
      </c>
      <c r="H254" s="3">
        <f t="shared" si="1"/>
        <v>0.5</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104491.58</v>
      </c>
      <c r="D258" s="2">
        <f>'PR-RAS'!E262</f>
        <v>101194.01</v>
      </c>
      <c r="E258" s="2">
        <v>0</v>
      </c>
      <c r="F258" s="2">
        <v>0</v>
      </c>
      <c r="G258" s="3">
        <f t="shared" si="0"/>
        <v>78868.057199999996</v>
      </c>
      <c r="H258" s="3">
        <f t="shared" si="1"/>
        <v>0.42999999999301508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104491.58</v>
      </c>
      <c r="D265" s="2">
        <f>'PR-RAS'!E269</f>
        <v>101194.01</v>
      </c>
      <c r="E265" s="2">
        <v>0</v>
      </c>
      <c r="F265" s="2">
        <v>0</v>
      </c>
      <c r="G265" s="3">
        <f t="shared" si="0"/>
        <v>81016.214399999997</v>
      </c>
      <c r="H265" s="3">
        <f t="shared" si="1"/>
        <v>0.42999999999301508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104491.58</v>
      </c>
      <c r="D267" s="2">
        <f>'PR-RAS'!E271</f>
        <v>101194.01</v>
      </c>
      <c r="E267" s="2">
        <v>0</v>
      </c>
      <c r="F267" s="2">
        <v>0</v>
      </c>
      <c r="G267" s="3">
        <f t="shared" si="0"/>
        <v>81629.973599999998</v>
      </c>
      <c r="H267" s="3">
        <f t="shared" si="1"/>
        <v>0.42999999999301508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324.45</v>
      </c>
      <c r="D269" s="2">
        <f>'PR-RAS'!E273</f>
        <v>292.5</v>
      </c>
      <c r="E269" s="2">
        <v>0</v>
      </c>
      <c r="F269" s="2">
        <v>0</v>
      </c>
      <c r="G269" s="3">
        <f t="shared" si="0"/>
        <v>243.73260000000002</v>
      </c>
      <c r="H269" s="3">
        <f t="shared" si="1"/>
        <v>0.94999999999998863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324.45</v>
      </c>
      <c r="D270" s="2">
        <f>'PR-RAS'!E274</f>
        <v>292.5</v>
      </c>
      <c r="E270" s="2">
        <v>0</v>
      </c>
      <c r="F270" s="2">
        <v>0</v>
      </c>
      <c r="G270" s="3">
        <f t="shared" si="0"/>
        <v>244.64205000000004</v>
      </c>
      <c r="H270" s="3">
        <f t="shared" si="1"/>
        <v>0.94999999999998863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324.45</v>
      </c>
      <c r="D272" s="2">
        <f>'PR-RAS'!E276</f>
        <v>292.5</v>
      </c>
      <c r="E272" s="2">
        <v>0</v>
      </c>
      <c r="F272" s="2">
        <v>0</v>
      </c>
      <c r="G272" s="3">
        <f t="shared" si="0"/>
        <v>246.46095000000003</v>
      </c>
      <c r="H272" s="3">
        <f t="shared" si="1"/>
        <v>0.94999999999998863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965737.17999999982</v>
      </c>
      <c r="D295" s="2">
        <f>'PR-RAS'!E299</f>
        <v>1130214.6100000001</v>
      </c>
      <c r="E295" s="2">
        <v>0</v>
      </c>
      <c r="F295" s="2">
        <v>0</v>
      </c>
      <c r="G295" s="3">
        <f t="shared" si="12"/>
        <v>948492.92159999989</v>
      </c>
      <c r="H295" s="3">
        <f t="shared" si="13"/>
        <v>0.56999999971594661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5911.3600000002189</v>
      </c>
      <c r="D296" s="2">
        <f>'PR-RAS'!E300</f>
        <v>0</v>
      </c>
      <c r="E296" s="2">
        <v>0</v>
      </c>
      <c r="F296" s="2">
        <v>0</v>
      </c>
      <c r="G296" s="3">
        <f t="shared" si="12"/>
        <v>1743.8512000000644</v>
      </c>
      <c r="H296" s="3">
        <f t="shared" si="13"/>
        <v>0.36000000021886081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70563.370000000112</v>
      </c>
      <c r="E297" s="2">
        <v>0</v>
      </c>
      <c r="F297" s="2">
        <v>0</v>
      </c>
      <c r="G297" s="3">
        <f t="shared" si="12"/>
        <v>41773.515040000064</v>
      </c>
      <c r="H297" s="3">
        <f t="shared" si="13"/>
        <v>0.37000000011175871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18021.71</v>
      </c>
      <c r="D298" s="2">
        <f>'PR-RAS'!E302</f>
        <v>16376.44</v>
      </c>
      <c r="E298" s="2">
        <v>0</v>
      </c>
      <c r="F298" s="2">
        <v>0</v>
      </c>
      <c r="G298" s="3">
        <f t="shared" si="12"/>
        <v>15080.053229999998</v>
      </c>
      <c r="H298" s="3">
        <f t="shared" si="13"/>
        <v>0.73000000000138243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6079.43</v>
      </c>
      <c r="D300" s="2">
        <f>'PR-RAS'!E304</f>
        <v>74694.12</v>
      </c>
      <c r="E300" s="2">
        <v>0</v>
      </c>
      <c r="F300" s="2">
        <v>0</v>
      </c>
      <c r="G300" s="3">
        <f t="shared" si="12"/>
        <v>46484.833329999994</v>
      </c>
      <c r="H300" s="3">
        <f t="shared" si="13"/>
        <v>0.54999999999563443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297.24</v>
      </c>
      <c r="D301" s="2">
        <f>'PR-RAS'!E305</f>
        <v>825.8</v>
      </c>
      <c r="E301" s="2">
        <v>0</v>
      </c>
      <c r="F301" s="2">
        <v>0</v>
      </c>
      <c r="G301" s="3">
        <f t="shared" si="12"/>
        <v>584.65199999999993</v>
      </c>
      <c r="H301" s="3">
        <f t="shared" si="13"/>
        <v>0.44000000000005457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7256.63</v>
      </c>
      <c r="D355" s="2">
        <f>'PR-RAS'!E360</f>
        <v>16660.75</v>
      </c>
      <c r="E355" s="2">
        <v>0</v>
      </c>
      <c r="F355" s="2">
        <v>0</v>
      </c>
      <c r="G355" s="3">
        <f t="shared" si="12"/>
        <v>14364.658019999999</v>
      </c>
      <c r="H355" s="3">
        <f t="shared" si="13"/>
        <v>0.61999999999989086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7256.63</v>
      </c>
      <c r="D368" s="2">
        <f>'PR-RAS'!E373</f>
        <v>16660.75</v>
      </c>
      <c r="E368" s="2">
        <v>0</v>
      </c>
      <c r="F368" s="2">
        <v>0</v>
      </c>
      <c r="G368" s="3">
        <f t="shared" si="12"/>
        <v>14892.173709999999</v>
      </c>
      <c r="H368" s="3">
        <f t="shared" si="13"/>
        <v>0.61999999999989086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5745.43</v>
      </c>
      <c r="D374" s="2">
        <f>'PR-RAS'!E379</f>
        <v>6674.0199999999995</v>
      </c>
      <c r="E374" s="2">
        <v>0</v>
      </c>
      <c r="F374" s="2">
        <v>0</v>
      </c>
      <c r="G374" s="3">
        <f t="shared" si="12"/>
        <v>7121.8643100000008</v>
      </c>
      <c r="H374" s="3">
        <f t="shared" si="13"/>
        <v>0.4499999999998181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2861.46</v>
      </c>
      <c r="D375" s="2">
        <f>'PR-RAS'!E380</f>
        <v>6363.91</v>
      </c>
      <c r="E375" s="2">
        <v>0</v>
      </c>
      <c r="F375" s="2">
        <v>0</v>
      </c>
      <c r="G375" s="3">
        <f t="shared" si="12"/>
        <v>5830.3907199999994</v>
      </c>
      <c r="H375" s="3">
        <f t="shared" si="13"/>
        <v>0.5500000000001819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1104.1199999999999</v>
      </c>
      <c r="D377" s="2">
        <f>'PR-RAS'!E382</f>
        <v>188.25</v>
      </c>
      <c r="E377" s="2">
        <v>0</v>
      </c>
      <c r="F377" s="2">
        <v>0</v>
      </c>
      <c r="G377" s="3">
        <f t="shared" si="12"/>
        <v>556.71312</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1619.85</v>
      </c>
      <c r="D380" s="2">
        <f>'PR-RAS'!E385</f>
        <v>0</v>
      </c>
      <c r="E380" s="2">
        <v>0</v>
      </c>
      <c r="F380" s="2">
        <v>0</v>
      </c>
      <c r="G380" s="3">
        <f t="shared" si="12"/>
        <v>613.92314999999996</v>
      </c>
      <c r="H380" s="3">
        <f t="shared" si="13"/>
        <v>0.15000000000009095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160</v>
      </c>
      <c r="D381" s="2">
        <f>'PR-RAS'!E386</f>
        <v>121.86</v>
      </c>
      <c r="E381" s="2">
        <v>0</v>
      </c>
      <c r="F381" s="2">
        <v>0</v>
      </c>
      <c r="G381" s="3">
        <f t="shared" si="12"/>
        <v>153.4136</v>
      </c>
      <c r="H381" s="3">
        <f t="shared" si="13"/>
        <v>0.14000000000000057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1511.2</v>
      </c>
      <c r="D388" s="2">
        <f>'PR-RAS'!E393</f>
        <v>9986.73</v>
      </c>
      <c r="E388" s="2">
        <v>0</v>
      </c>
      <c r="F388" s="2">
        <v>0</v>
      </c>
      <c r="G388" s="3">
        <f t="shared" si="12"/>
        <v>8314.5634200000004</v>
      </c>
      <c r="H388" s="3">
        <f t="shared" si="13"/>
        <v>0.47000000000048203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1511.2</v>
      </c>
      <c r="D389" s="2">
        <f>'PR-RAS'!E394</f>
        <v>9986.73</v>
      </c>
      <c r="E389" s="2">
        <v>0</v>
      </c>
      <c r="F389" s="2">
        <v>0</v>
      </c>
      <c r="G389" s="3">
        <f t="shared" si="12"/>
        <v>8336.0480800000005</v>
      </c>
      <c r="H389" s="3">
        <f t="shared" si="13"/>
        <v>0.47000000000048203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7256.63</v>
      </c>
      <c r="D413" s="2">
        <f>'PR-RAS'!E418</f>
        <v>16660.75</v>
      </c>
      <c r="E413" s="2">
        <v>0</v>
      </c>
      <c r="F413" s="2">
        <v>0</v>
      </c>
      <c r="G413" s="3">
        <f t="shared" si="12"/>
        <v>16718.189559999999</v>
      </c>
      <c r="H413" s="3">
        <f t="shared" si="13"/>
        <v>0.61999999999989086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300</v>
      </c>
      <c r="D415" s="2">
        <f>'PR-RAS'!E420</f>
        <v>1236.68</v>
      </c>
      <c r="E415" s="2">
        <v>0</v>
      </c>
      <c r="F415" s="2">
        <v>0</v>
      </c>
      <c r="G415" s="3">
        <f t="shared" si="12"/>
        <v>1148.1710399999999</v>
      </c>
      <c r="H415" s="3">
        <f t="shared" si="13"/>
        <v>0.31999999999993634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971648.54</v>
      </c>
      <c r="D417" s="2">
        <f>'PR-RAS'!E422</f>
        <v>1059651.24</v>
      </c>
      <c r="E417" s="2">
        <v>0</v>
      </c>
      <c r="F417" s="2">
        <v>0</v>
      </c>
      <c r="G417" s="3">
        <f t="shared" si="12"/>
        <v>1285835.6243199999</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972993.80999999982</v>
      </c>
      <c r="D418" s="2">
        <f>'PR-RAS'!E423</f>
        <v>1146875.3600000001</v>
      </c>
      <c r="E418" s="2">
        <v>0</v>
      </c>
      <c r="F418" s="2">
        <v>0</v>
      </c>
      <c r="G418" s="3">
        <f t="shared" si="12"/>
        <v>1362232.4690100001</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1345.2699999997858</v>
      </c>
      <c r="D420" s="2">
        <f>'PR-RAS'!E425</f>
        <v>87224.120000000112</v>
      </c>
      <c r="E420" s="2">
        <v>0</v>
      </c>
      <c r="F420" s="2">
        <v>0</v>
      </c>
      <c r="G420" s="3">
        <f t="shared" si="12"/>
        <v>73657.480689999997</v>
      </c>
      <c r="H420" s="3">
        <f t="shared" si="13"/>
        <v>0.38999999989755452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17721.71</v>
      </c>
      <c r="D421" s="2">
        <f>'PR-RAS'!E426</f>
        <v>15139.76</v>
      </c>
      <c r="E421" s="2">
        <v>0</v>
      </c>
      <c r="F421" s="2">
        <v>0</v>
      </c>
      <c r="G421" s="3">
        <f t="shared" si="12"/>
        <v>20160.516599999999</v>
      </c>
      <c r="H421" s="3">
        <f t="shared" si="13"/>
        <v>0.53000000000065484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6079.43</v>
      </c>
      <c r="D423" s="2">
        <f>'PR-RAS'!E428</f>
        <v>74694.12</v>
      </c>
      <c r="E423" s="2">
        <v>0</v>
      </c>
      <c r="F423" s="2">
        <v>0</v>
      </c>
      <c r="G423" s="3">
        <f t="shared" si="12"/>
        <v>65607.356739999988</v>
      </c>
      <c r="H423" s="3">
        <f t="shared" si="13"/>
        <v>0.54999999999563443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971648.54</v>
      </c>
      <c r="D637" s="2">
        <f>'PR-RAS'!E643</f>
        <v>1059651.24</v>
      </c>
      <c r="E637" s="2">
        <v>0</v>
      </c>
      <c r="F637" s="2">
        <v>0</v>
      </c>
      <c r="G637" s="3">
        <f t="shared" si="14"/>
        <v>1965844.8487200001</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972993.80999999982</v>
      </c>
      <c r="D638" s="2">
        <f>'PR-RAS'!E644</f>
        <v>1146875.3600000001</v>
      </c>
      <c r="E638" s="2">
        <v>0</v>
      </c>
      <c r="F638" s="2">
        <v>0</v>
      </c>
      <c r="G638" s="3">
        <f t="shared" si="14"/>
        <v>2080916.2656100001</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1345.2699999997858</v>
      </c>
      <c r="D640" s="2">
        <f>'PR-RAS'!E646</f>
        <v>87224.120000000112</v>
      </c>
      <c r="E640" s="2">
        <v>0</v>
      </c>
      <c r="F640" s="2">
        <v>0</v>
      </c>
      <c r="G640" s="3">
        <f t="shared" si="14"/>
        <v>112332.05289000001</v>
      </c>
      <c r="H640" s="3">
        <f t="shared" si="15"/>
        <v>0.38999999989755452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17721.71</v>
      </c>
      <c r="D641" s="2">
        <f>'PR-RAS'!E647</f>
        <v>15139.76</v>
      </c>
      <c r="E641" s="2">
        <v>0</v>
      </c>
      <c r="F641" s="2">
        <v>0</v>
      </c>
      <c r="G641" s="3">
        <f t="shared" si="14"/>
        <v>30720.787199999999</v>
      </c>
      <c r="H641" s="3">
        <f t="shared" si="15"/>
        <v>0.53000000000065484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16376.440000000213</v>
      </c>
      <c r="D643" s="2">
        <f>'PR-RAS'!E649</f>
        <v>0</v>
      </c>
      <c r="E643" s="2">
        <v>0</v>
      </c>
      <c r="F643" s="2">
        <v>0</v>
      </c>
      <c r="G643" s="3">
        <f t="shared" si="14"/>
        <v>10513.674480000138</v>
      </c>
      <c r="H643" s="3">
        <f t="shared" si="15"/>
        <v>0.44000000021333108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72084.360000000117</v>
      </c>
      <c r="E644" s="2">
        <v>0</v>
      </c>
      <c r="F644" s="2">
        <v>0</v>
      </c>
      <c r="G644" s="3">
        <f t="shared" si="14"/>
        <v>92700.486960000155</v>
      </c>
      <c r="H644" s="3">
        <f t="shared" si="15"/>
        <v>0.3600000001169974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65599.149999999994</v>
      </c>
      <c r="D645" s="2">
        <f>'PR-RAS'!E651</f>
        <v>0</v>
      </c>
      <c r="E645" s="2">
        <v>0</v>
      </c>
      <c r="F645" s="2">
        <v>0</v>
      </c>
      <c r="G645" s="3">
        <f t="shared" si="14"/>
        <v>42245.852599999998</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33358.870000000003</v>
      </c>
      <c r="D646" s="2">
        <f>'PR-RAS'!E653</f>
        <v>45401.13</v>
      </c>
      <c r="E646" s="2">
        <v>0</v>
      </c>
      <c r="F646" s="2">
        <v>0</v>
      </c>
      <c r="G646" s="3">
        <f t="shared" si="14"/>
        <v>80083.928850000011</v>
      </c>
      <c r="H646" s="3">
        <f t="shared" si="15"/>
        <v>0.25999999999476131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282191.78999999998</v>
      </c>
      <c r="D647" s="2">
        <f>'PR-RAS'!E654</f>
        <v>234497.46</v>
      </c>
      <c r="E647" s="2">
        <v>0</v>
      </c>
      <c r="F647" s="2">
        <v>0</v>
      </c>
      <c r="G647" s="3">
        <f t="shared" si="14"/>
        <v>485266.61465999996</v>
      </c>
      <c r="H647" s="3">
        <f t="shared" si="15"/>
        <v>0.67000000001280569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270149.53000000003</v>
      </c>
      <c r="D648" s="2">
        <f>'PR-RAS'!E655</f>
        <v>279898.59000000003</v>
      </c>
      <c r="E648" s="2">
        <v>0</v>
      </c>
      <c r="F648" s="2">
        <v>0</v>
      </c>
      <c r="G648" s="3">
        <f t="shared" si="14"/>
        <v>536975.52137000009</v>
      </c>
      <c r="H648" s="3">
        <f t="shared" si="15"/>
        <v>0.87999999994644895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45401.129999999946</v>
      </c>
      <c r="D649" s="2">
        <f>'PR-RAS'!E656</f>
        <v>0</v>
      </c>
      <c r="E649" s="2">
        <v>0</v>
      </c>
      <c r="F649" s="2">
        <v>0</v>
      </c>
      <c r="G649" s="3">
        <f t="shared" si="14"/>
        <v>29419.932239999966</v>
      </c>
      <c r="H649" s="3">
        <f t="shared" si="15"/>
        <v>0.12999999994644895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40</v>
      </c>
      <c r="E651" s="2">
        <v>0</v>
      </c>
      <c r="F651" s="2">
        <v>0</v>
      </c>
      <c r="G651" s="3">
        <f t="shared" si="14"/>
        <v>77.350000000000009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28</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731</v>
      </c>
      <c r="D672" s="2">
        <f>'PR-RAS'!E679</f>
        <v>1925</v>
      </c>
      <c r="E672" s="2">
        <v>0</v>
      </c>
      <c r="F672" s="2">
        <v>0</v>
      </c>
      <c r="G672" s="3">
        <f t="shared" si="14"/>
        <v>3073.8510000000001</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729043.96</v>
      </c>
      <c r="D676" s="2">
        <f>'PR-RAS'!E683</f>
        <v>815528.76</v>
      </c>
      <c r="E676" s="2">
        <v>0</v>
      </c>
      <c r="F676" s="2">
        <v>0</v>
      </c>
      <c r="G676" s="3">
        <f t="shared" si="14"/>
        <v>1593068.4990000001</v>
      </c>
      <c r="H676" s="3">
        <f t="shared" si="15"/>
        <v>0.28000000002793968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19220.82</v>
      </c>
      <c r="D677" s="2">
        <f>'PR-RAS'!E684</f>
        <v>24868.69</v>
      </c>
      <c r="E677" s="2">
        <v>0</v>
      </c>
      <c r="F677" s="2">
        <v>0</v>
      </c>
      <c r="G677" s="3">
        <f t="shared" si="14"/>
        <v>46615.743200000004</v>
      </c>
      <c r="H677" s="3">
        <f t="shared" si="15"/>
        <v>0.49000000000160071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2414</v>
      </c>
      <c r="D678" s="2">
        <f>'PR-RAS'!E685</f>
        <v>9996.91</v>
      </c>
      <c r="E678" s="2">
        <v>0</v>
      </c>
      <c r="F678" s="2">
        <v>0</v>
      </c>
      <c r="G678" s="3">
        <f t="shared" si="14"/>
        <v>15170.094140000001</v>
      </c>
      <c r="H678" s="3">
        <f t="shared" si="15"/>
        <v>9.0000000000145519E-2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1896.58</v>
      </c>
      <c r="D679" s="2">
        <f>'PR-RAS'!E686</f>
        <v>6228.12</v>
      </c>
      <c r="E679" s="2">
        <v>0</v>
      </c>
      <c r="F679" s="2">
        <v>0</v>
      </c>
      <c r="G679" s="3">
        <f t="shared" si="14"/>
        <v>9731.2119600000005</v>
      </c>
      <c r="H679" s="3">
        <f t="shared" si="15"/>
        <v>0.53999999999996362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15759.6</v>
      </c>
      <c r="D717" s="2">
        <f>'PR-RAS'!E724</f>
        <v>17390.72</v>
      </c>
      <c r="E717" s="2">
        <v>0</v>
      </c>
      <c r="F717" s="2">
        <v>0</v>
      </c>
      <c r="G717" s="3">
        <f t="shared" si="14"/>
        <v>36187.384639999997</v>
      </c>
      <c r="H717" s="3">
        <f t="shared" si="15"/>
        <v>0.67999999999847205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3330.81</v>
      </c>
      <c r="E725" s="2">
        <v>0</v>
      </c>
      <c r="F725" s="2">
        <v>0</v>
      </c>
      <c r="G725" s="3">
        <f t="shared" si="14"/>
        <v>4823.0128799999993</v>
      </c>
      <c r="H725" s="3">
        <f t="shared" si="15"/>
        <v>0.19000000000005457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2336.2600000000002</v>
      </c>
      <c r="E726" s="2">
        <v>0</v>
      </c>
      <c r="F726" s="2">
        <v>0</v>
      </c>
      <c r="G726" s="3">
        <f t="shared" si="14"/>
        <v>3387.5770000000002</v>
      </c>
      <c r="H726" s="3">
        <f t="shared" si="15"/>
        <v>0.26000000000021828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34954.07</v>
      </c>
      <c r="D727" s="2">
        <f>'PR-RAS'!E734</f>
        <v>39103.269999999997</v>
      </c>
      <c r="E727" s="2">
        <v>0</v>
      </c>
      <c r="F727" s="2">
        <v>0</v>
      </c>
      <c r="G727" s="3">
        <f t="shared" si="14"/>
        <v>82154.602859999985</v>
      </c>
      <c r="H727" s="3">
        <f t="shared" si="15"/>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1451.59</v>
      </c>
      <c r="D729" s="2">
        <f>'PR-RAS'!E736</f>
        <v>1831.4</v>
      </c>
      <c r="E729" s="2">
        <v>0</v>
      </c>
      <c r="F729" s="2">
        <v>0</v>
      </c>
      <c r="G729" s="3">
        <f t="shared" si="14"/>
        <v>3723.27592</v>
      </c>
      <c r="H729" s="3">
        <f t="shared" si="15"/>
        <v>0.8100000000001728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2686.95</v>
      </c>
      <c r="D731" s="2">
        <f>'PR-RAS'!E738</f>
        <v>3079.83</v>
      </c>
      <c r="E731" s="2">
        <v>0</v>
      </c>
      <c r="F731" s="2">
        <v>0</v>
      </c>
      <c r="G731" s="3">
        <f t="shared" si="14"/>
        <v>6458.0253000000002</v>
      </c>
      <c r="H731" s="3">
        <f t="shared" si="15"/>
        <v>0.22000000000025466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283.58</v>
      </c>
      <c r="D735" s="2">
        <f>'PR-RAS'!E742</f>
        <v>306.18</v>
      </c>
      <c r="E735" s="2">
        <v>0</v>
      </c>
      <c r="F735" s="2">
        <v>0</v>
      </c>
      <c r="G735" s="3">
        <f t="shared" si="14"/>
        <v>657.61995999999999</v>
      </c>
      <c r="H735" s="3">
        <f t="shared" si="15"/>
        <v>0.60000000000002274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96141.37</v>
      </c>
      <c r="D844" s="2">
        <f>'PR-RAS'!E851</f>
        <v>100325.3</v>
      </c>
      <c r="E844" s="2">
        <v>0</v>
      </c>
      <c r="F844" s="2">
        <v>0</v>
      </c>
      <c r="G844" s="3">
        <f t="shared" si="34"/>
        <v>250195.63070999997</v>
      </c>
      <c r="H844" s="3">
        <f t="shared" si="35"/>
        <v>0.66999999999825377</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8350.2099999999991</v>
      </c>
      <c r="D848" s="2">
        <f>'PR-RAS'!E855</f>
        <v>868.71</v>
      </c>
      <c r="E848" s="2">
        <v>0</v>
      </c>
      <c r="F848" s="2">
        <v>0</v>
      </c>
      <c r="G848" s="3">
        <f t="shared" si="34"/>
        <v>8544.2226099999989</v>
      </c>
      <c r="H848" s="3">
        <f t="shared" si="35"/>
        <v>0.49999999999909051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1235386.6900000002</v>
      </c>
      <c r="D1011" s="7">
        <f>BILANCA!E6</f>
        <v>1213715.83</v>
      </c>
      <c r="E1011" s="7">
        <v>0</v>
      </c>
      <c r="F1011" s="7">
        <v>0</v>
      </c>
      <c r="G1011" s="8">
        <f t="shared" ref="G1011:G1306" si="38">B1011/1000*C1011+B1011/500*D1011</f>
        <v>3662.8183500000005</v>
      </c>
      <c r="H1011" s="8">
        <f t="shared" si="35"/>
        <v>0.4799999997485429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1117419.1200000001</v>
      </c>
      <c r="D1012" s="2">
        <f>BILANCA!E7</f>
        <v>1085652.32</v>
      </c>
      <c r="E1012" s="2">
        <v>0</v>
      </c>
      <c r="F1012" s="2">
        <v>0</v>
      </c>
      <c r="G1012" s="3">
        <f t="shared" si="38"/>
        <v>6577.4475200000015</v>
      </c>
      <c r="H1012" s="3">
        <f t="shared" si="35"/>
        <v>0.44000000017695129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441.86000000000013</v>
      </c>
      <c r="D1013" s="2">
        <f>BILANCA!E8</f>
        <v>285.91000000000031</v>
      </c>
      <c r="E1013" s="2">
        <v>0</v>
      </c>
      <c r="F1013" s="2">
        <v>0</v>
      </c>
      <c r="G1013" s="3">
        <f t="shared" si="38"/>
        <v>3.0410400000000024</v>
      </c>
      <c r="H1013" s="3">
        <f t="shared" si="35"/>
        <v>0.22999999999956344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3241.01</v>
      </c>
      <c r="D1015" s="2">
        <f>BILANCA!E10</f>
        <v>3241.01</v>
      </c>
      <c r="E1015" s="2">
        <v>0</v>
      </c>
      <c r="F1015" s="2">
        <v>0</v>
      </c>
      <c r="G1015" s="3">
        <f t="shared" si="38"/>
        <v>48.61515</v>
      </c>
      <c r="H1015" s="3">
        <f t="shared" si="35"/>
        <v>2.0000000000436557E-2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2799.15</v>
      </c>
      <c r="D1016" s="2">
        <f>BILANCA!E11</f>
        <v>2955.1</v>
      </c>
      <c r="E1016" s="2">
        <v>0</v>
      </c>
      <c r="F1016" s="2">
        <v>0</v>
      </c>
      <c r="G1016" s="3">
        <f t="shared" si="38"/>
        <v>52.256100000000004</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1112606.8400000001</v>
      </c>
      <c r="D1017" s="2">
        <f>BILANCA!E12</f>
        <v>1080995.9900000002</v>
      </c>
      <c r="E1017" s="2">
        <v>0</v>
      </c>
      <c r="F1017" s="2">
        <v>0</v>
      </c>
      <c r="G1017" s="3">
        <f t="shared" si="38"/>
        <v>22922.191740000002</v>
      </c>
      <c r="H1017" s="3">
        <f t="shared" si="35"/>
        <v>0.16999999969266355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1032233.5900000001</v>
      </c>
      <c r="D1018" s="2">
        <f>BILANCA!E13</f>
        <v>1007784.1700000002</v>
      </c>
      <c r="E1018" s="2">
        <v>0</v>
      </c>
      <c r="F1018" s="2">
        <v>0</v>
      </c>
      <c r="G1018" s="3">
        <f t="shared" si="38"/>
        <v>24382.415440000004</v>
      </c>
      <c r="H1018" s="3">
        <f t="shared" si="35"/>
        <v>0.58000000007450581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1955953.37</v>
      </c>
      <c r="D1020" s="2">
        <f>BILANCA!E15</f>
        <v>1955953.37</v>
      </c>
      <c r="E1020" s="2">
        <v>0</v>
      </c>
      <c r="F1020" s="2">
        <v>0</v>
      </c>
      <c r="G1020" s="3">
        <f t="shared" si="38"/>
        <v>58678.6011</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923719.78</v>
      </c>
      <c r="D1023" s="2">
        <f>BILANCA!E18</f>
        <v>948169.2</v>
      </c>
      <c r="E1023" s="2">
        <v>0</v>
      </c>
      <c r="F1023" s="2">
        <v>0</v>
      </c>
      <c r="G1023" s="3">
        <f t="shared" si="38"/>
        <v>36660.756339999993</v>
      </c>
      <c r="H1023" s="3">
        <f t="shared" si="35"/>
        <v>0.41999999992549419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30475.020000000019</v>
      </c>
      <c r="D1024" s="2">
        <f>BILANCA!E19</f>
        <v>24868.410000000033</v>
      </c>
      <c r="E1024" s="2">
        <v>0</v>
      </c>
      <c r="F1024" s="2">
        <v>0</v>
      </c>
      <c r="G1024" s="3">
        <f t="shared" si="38"/>
        <v>1122.9657600000012</v>
      </c>
      <c r="H1024" s="3">
        <f t="shared" si="35"/>
        <v>0.43000000005122274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143991.93</v>
      </c>
      <c r="D1025" s="2">
        <f>BILANCA!E20</f>
        <v>150355.84</v>
      </c>
      <c r="E1025" s="2">
        <v>0</v>
      </c>
      <c r="F1025" s="2">
        <v>0</v>
      </c>
      <c r="G1025" s="3">
        <f t="shared" si="38"/>
        <v>6670.5541499999999</v>
      </c>
      <c r="H1025" s="3">
        <f t="shared" si="35"/>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3473.12</v>
      </c>
      <c r="D1026" s="2">
        <f>BILANCA!E21</f>
        <v>3473.12</v>
      </c>
      <c r="E1026" s="2">
        <v>0</v>
      </c>
      <c r="F1026" s="2">
        <v>0</v>
      </c>
      <c r="G1026" s="3">
        <f t="shared" si="38"/>
        <v>166.70975999999999</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15879.25</v>
      </c>
      <c r="D1027" s="2">
        <f>BILANCA!E22</f>
        <v>16067.5</v>
      </c>
      <c r="E1027" s="2">
        <v>0</v>
      </c>
      <c r="F1027" s="2">
        <v>0</v>
      </c>
      <c r="G1027" s="3">
        <f t="shared" si="38"/>
        <v>816.24225000000001</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350.64</v>
      </c>
      <c r="D1028" s="2">
        <f>BILANCA!E23</f>
        <v>350.64</v>
      </c>
      <c r="E1028" s="2">
        <v>0</v>
      </c>
      <c r="F1028" s="2">
        <v>0</v>
      </c>
      <c r="G1028" s="3">
        <f t="shared" si="38"/>
        <v>18.934559999999998</v>
      </c>
      <c r="H1028" s="3">
        <f t="shared" si="35"/>
        <v>0.72000000000002728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3758.76</v>
      </c>
      <c r="D1029" s="2">
        <f>BILANCA!E24</f>
        <v>3758.76</v>
      </c>
      <c r="E1029" s="2">
        <v>0</v>
      </c>
      <c r="F1029" s="2">
        <v>0</v>
      </c>
      <c r="G1029" s="3">
        <f t="shared" si="38"/>
        <v>214.24932000000001</v>
      </c>
      <c r="H1029" s="3">
        <f t="shared" si="35"/>
        <v>0.47999999999956344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13666.72</v>
      </c>
      <c r="D1030" s="2">
        <f>BILANCA!E25</f>
        <v>13666.72</v>
      </c>
      <c r="E1030" s="2">
        <v>0</v>
      </c>
      <c r="F1030" s="2">
        <v>0</v>
      </c>
      <c r="G1030" s="3">
        <f t="shared" si="38"/>
        <v>820.00320000000011</v>
      </c>
      <c r="H1030" s="3">
        <f t="shared" si="35"/>
        <v>0.56000000000130967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8946.93</v>
      </c>
      <c r="D1031" s="2">
        <f>BILANCA!E26</f>
        <v>9068.7900000000009</v>
      </c>
      <c r="E1031" s="2">
        <v>0</v>
      </c>
      <c r="F1031" s="2">
        <v>0</v>
      </c>
      <c r="G1031" s="3">
        <f t="shared" si="38"/>
        <v>568.77471000000014</v>
      </c>
      <c r="H1031" s="3">
        <f t="shared" si="35"/>
        <v>0.27999999999883585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159592.32999999999</v>
      </c>
      <c r="D1033" s="2">
        <f>BILANCA!E28</f>
        <v>171872.96</v>
      </c>
      <c r="E1033" s="2">
        <v>0</v>
      </c>
      <c r="F1033" s="2">
        <v>0</v>
      </c>
      <c r="G1033" s="3">
        <f t="shared" si="38"/>
        <v>11576.77975</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2306.0799999999981</v>
      </c>
      <c r="D1034" s="2">
        <f>BILANCA!E29</f>
        <v>9.9999999983992893E-3</v>
      </c>
      <c r="E1034" s="2">
        <v>0</v>
      </c>
      <c r="F1034" s="2">
        <v>0</v>
      </c>
      <c r="G1034" s="3">
        <f t="shared" si="38"/>
        <v>55.346399999999882</v>
      </c>
      <c r="H1034" s="3">
        <f t="shared" si="35"/>
        <v>8.999999999650754E-2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31626.17</v>
      </c>
      <c r="D1035" s="2">
        <f>BILANCA!E30</f>
        <v>31626.17</v>
      </c>
      <c r="E1035" s="2">
        <v>0</v>
      </c>
      <c r="F1035" s="2">
        <v>0</v>
      </c>
      <c r="G1035" s="3">
        <f t="shared" si="38"/>
        <v>2371.9627500000001</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29320.09</v>
      </c>
      <c r="D1039" s="2">
        <f>BILANCA!E34</f>
        <v>31626.16</v>
      </c>
      <c r="E1039" s="2">
        <v>0</v>
      </c>
      <c r="F1039" s="2">
        <v>0</v>
      </c>
      <c r="G1039" s="3">
        <f t="shared" si="38"/>
        <v>2684.59989</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46578.41</v>
      </c>
      <c r="D1040" s="2">
        <f>BILANCA!E35</f>
        <v>47329.659999999989</v>
      </c>
      <c r="E1040" s="2">
        <v>0</v>
      </c>
      <c r="F1040" s="2">
        <v>0</v>
      </c>
      <c r="G1040" s="3">
        <f t="shared" si="38"/>
        <v>4237.1318999999994</v>
      </c>
      <c r="H1040" s="3">
        <f t="shared" si="35"/>
        <v>0.75000000001455192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64107.5</v>
      </c>
      <c r="D1041" s="2">
        <f>BILANCA!E36</f>
        <v>73301.899999999994</v>
      </c>
      <c r="E1041" s="2">
        <v>0</v>
      </c>
      <c r="F1041" s="2">
        <v>0</v>
      </c>
      <c r="G1041" s="3">
        <f t="shared" si="38"/>
        <v>6532.050299999999</v>
      </c>
      <c r="H1041" s="3">
        <f t="shared" si="35"/>
        <v>0.60000000000582077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17529.09</v>
      </c>
      <c r="D1045" s="2">
        <f>BILANCA!E40</f>
        <v>25972.240000000002</v>
      </c>
      <c r="E1045" s="2">
        <v>0</v>
      </c>
      <c r="F1045" s="2">
        <v>0</v>
      </c>
      <c r="G1045" s="3">
        <f t="shared" si="38"/>
        <v>2431.5749500000002</v>
      </c>
      <c r="H1045" s="3">
        <f t="shared" si="35"/>
        <v>0.33000000000174623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1013.74</v>
      </c>
      <c r="D1050" s="2">
        <f>BILANCA!E45</f>
        <v>1013.74</v>
      </c>
      <c r="E1050" s="2">
        <v>0</v>
      </c>
      <c r="F1050" s="2">
        <v>0</v>
      </c>
      <c r="G1050" s="3">
        <f t="shared" si="38"/>
        <v>121.64879999999999</v>
      </c>
      <c r="H1050" s="3">
        <f t="shared" si="35"/>
        <v>0.51999999999998181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979.49</v>
      </c>
      <c r="D1052" s="2">
        <f>BILANCA!E47</f>
        <v>979.49</v>
      </c>
      <c r="E1052" s="2">
        <v>0</v>
      </c>
      <c r="F1052" s="2">
        <v>0</v>
      </c>
      <c r="G1052" s="3">
        <f t="shared" si="38"/>
        <v>123.41574000000001</v>
      </c>
      <c r="H1052" s="3">
        <f t="shared" si="35"/>
        <v>0.98000000000001819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34.25</v>
      </c>
      <c r="D1053" s="2">
        <f>BILANCA!E48</f>
        <v>34.25</v>
      </c>
      <c r="E1053" s="2">
        <v>0</v>
      </c>
      <c r="F1053" s="2">
        <v>0</v>
      </c>
      <c r="G1053" s="3">
        <f t="shared" si="38"/>
        <v>4.4182499999999996</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10721.25</v>
      </c>
      <c r="D1059" s="2">
        <f>BILANCA!E54</f>
        <v>11408.47</v>
      </c>
      <c r="E1059" s="2">
        <v>0</v>
      </c>
      <c r="F1059" s="2">
        <v>0</v>
      </c>
      <c r="G1059" s="3">
        <f t="shared" si="38"/>
        <v>1643.37131</v>
      </c>
      <c r="H1059" s="3">
        <f t="shared" si="35"/>
        <v>0.71999999999934516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10721.25</v>
      </c>
      <c r="D1060" s="2">
        <f>BILANCA!E55</f>
        <v>11408.47</v>
      </c>
      <c r="E1060" s="2">
        <v>0</v>
      </c>
      <c r="F1060" s="2">
        <v>0</v>
      </c>
      <c r="G1060" s="3">
        <f t="shared" si="38"/>
        <v>1676.9095</v>
      </c>
      <c r="H1060" s="3">
        <f t="shared" si="35"/>
        <v>0.71999999999934516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4370.42</v>
      </c>
      <c r="D1061" s="2">
        <f>BILANCA!E56</f>
        <v>4370.42</v>
      </c>
      <c r="E1061" s="2">
        <v>0</v>
      </c>
      <c r="F1061" s="2">
        <v>0</v>
      </c>
      <c r="G1061" s="3">
        <f t="shared" si="38"/>
        <v>668.67426</v>
      </c>
      <c r="H1061" s="3">
        <f t="shared" si="35"/>
        <v>0.84000000000014552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4370.42</v>
      </c>
      <c r="D1062" s="2">
        <f>BILANCA!E57</f>
        <v>4370.42</v>
      </c>
      <c r="E1062" s="2">
        <v>0</v>
      </c>
      <c r="F1062" s="2">
        <v>0</v>
      </c>
      <c r="G1062" s="3">
        <f t="shared" si="38"/>
        <v>681.78552000000002</v>
      </c>
      <c r="H1062" s="3">
        <f t="shared" si="35"/>
        <v>0.84000000000014552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117967.56999999999</v>
      </c>
      <c r="D1074" s="2">
        <f>BILANCA!E69</f>
        <v>128063.51</v>
      </c>
      <c r="E1074" s="2">
        <v>0</v>
      </c>
      <c r="F1074" s="2">
        <v>0</v>
      </c>
      <c r="G1074" s="3">
        <f t="shared" si="38"/>
        <v>23942.053760000003</v>
      </c>
      <c r="H1074" s="3">
        <f t="shared" si="35"/>
        <v>0.92000000001280569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45401.13</v>
      </c>
      <c r="D1075" s="2">
        <f>BILANCA!E70</f>
        <v>0</v>
      </c>
      <c r="E1075" s="2">
        <v>0</v>
      </c>
      <c r="F1075" s="2">
        <v>0</v>
      </c>
      <c r="G1075" s="3">
        <f t="shared" si="38"/>
        <v>2951.0734499999999</v>
      </c>
      <c r="H1075" s="3">
        <f t="shared" si="35"/>
        <v>0.12999999999738066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45401.13</v>
      </c>
      <c r="D1076" s="2">
        <f>BILANCA!E71</f>
        <v>0</v>
      </c>
      <c r="E1076" s="2">
        <v>0</v>
      </c>
      <c r="F1076" s="2">
        <v>0</v>
      </c>
      <c r="G1076" s="3">
        <f t="shared" si="38"/>
        <v>2996.4745800000001</v>
      </c>
      <c r="H1076" s="3">
        <f t="shared" si="35"/>
        <v>0.12999999999738066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45401.13</v>
      </c>
      <c r="D1078" s="2">
        <f>BILANCA!E73</f>
        <v>0</v>
      </c>
      <c r="E1078" s="2">
        <v>0</v>
      </c>
      <c r="F1078" s="2">
        <v>0</v>
      </c>
      <c r="G1078" s="3">
        <f t="shared" si="38"/>
        <v>3087.27684</v>
      </c>
      <c r="H1078" s="3">
        <f t="shared" si="35"/>
        <v>0.12999999999738066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887.8900000000001</v>
      </c>
      <c r="D1087" s="2">
        <f>BILANCA!E82</f>
        <v>2075.4499999999998</v>
      </c>
      <c r="E1087" s="2">
        <v>0</v>
      </c>
      <c r="F1087" s="2">
        <v>0</v>
      </c>
      <c r="G1087" s="3">
        <f t="shared" si="38"/>
        <v>387.98682999999994</v>
      </c>
      <c r="H1087" s="3">
        <f t="shared" si="35"/>
        <v>0.55999999999971806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641.70000000000005</v>
      </c>
      <c r="D1089" s="2">
        <f>BILANCA!E84</f>
        <v>61.7</v>
      </c>
      <c r="E1089" s="2">
        <v>0</v>
      </c>
      <c r="F1089" s="2">
        <v>0</v>
      </c>
      <c r="G1089" s="3">
        <f t="shared" si="38"/>
        <v>60.442900000000009</v>
      </c>
      <c r="H1089" s="3">
        <f t="shared" si="35"/>
        <v>0.59999999999995168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32.32</v>
      </c>
      <c r="D1090" s="2">
        <f>BILANCA!E85</f>
        <v>516.99</v>
      </c>
      <c r="E1090" s="2">
        <v>0</v>
      </c>
      <c r="F1090" s="2">
        <v>0</v>
      </c>
      <c r="G1090" s="3">
        <f t="shared" si="38"/>
        <v>85.304000000000002</v>
      </c>
      <c r="H1090" s="3">
        <f t="shared" si="35"/>
        <v>0.32999999999999119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213.87</v>
      </c>
      <c r="D1092" s="2">
        <f>BILANCA!E87</f>
        <v>1496.76</v>
      </c>
      <c r="E1092" s="2">
        <v>0</v>
      </c>
      <c r="F1092" s="2">
        <v>0</v>
      </c>
      <c r="G1092" s="3">
        <f t="shared" si="38"/>
        <v>263.00598000000002</v>
      </c>
      <c r="H1092" s="3">
        <f t="shared" si="35"/>
        <v>0.37000000000000455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6079.4</v>
      </c>
      <c r="D1152" s="2">
        <f>BILANCA!E147</f>
        <v>125988.06</v>
      </c>
      <c r="E1152" s="2">
        <v>0</v>
      </c>
      <c r="F1152" s="2">
        <v>0</v>
      </c>
      <c r="G1152" s="3">
        <f t="shared" si="38"/>
        <v>36643.883839999995</v>
      </c>
      <c r="H1152" s="3">
        <f t="shared" si="41"/>
        <v>0.4599999999973079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3770.66</v>
      </c>
      <c r="D1155" s="2">
        <f>BILANCA!E150</f>
        <v>70995.89</v>
      </c>
      <c r="E1155" s="2">
        <v>0</v>
      </c>
      <c r="F1155" s="2">
        <v>0</v>
      </c>
      <c r="G1155" s="3">
        <f t="shared" si="38"/>
        <v>21135.553799999998</v>
      </c>
      <c r="H1155" s="3">
        <f t="shared" si="41"/>
        <v>0.4500000000007276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3770.66</v>
      </c>
      <c r="D1161" s="2">
        <f>BILANCA!E156</f>
        <v>70995.89</v>
      </c>
      <c r="E1161" s="2">
        <v>0</v>
      </c>
      <c r="F1161" s="2">
        <v>0</v>
      </c>
      <c r="G1161" s="3">
        <f t="shared" si="38"/>
        <v>22010.12844</v>
      </c>
      <c r="H1161" s="3">
        <f t="shared" si="41"/>
        <v>0.4500000000007276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2011.5</v>
      </c>
      <c r="D1165" s="2">
        <f>BILANCA!E160</f>
        <v>2872.4</v>
      </c>
      <c r="E1165" s="2">
        <v>0</v>
      </c>
      <c r="F1165" s="2">
        <v>0</v>
      </c>
      <c r="G1165" s="3">
        <f t="shared" si="38"/>
        <v>1202.2265</v>
      </c>
      <c r="H1165" s="3">
        <f t="shared" si="41"/>
        <v>0.90000000000009095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297.24</v>
      </c>
      <c r="D1166" s="2">
        <f>BILANCA!E161</f>
        <v>816.8</v>
      </c>
      <c r="E1166" s="2">
        <v>0</v>
      </c>
      <c r="F1166" s="2">
        <v>0</v>
      </c>
      <c r="G1166" s="3">
        <f t="shared" si="38"/>
        <v>301.21103999999997</v>
      </c>
      <c r="H1166" s="3">
        <f t="shared" si="41"/>
        <v>0.44000000000005457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51302.97</v>
      </c>
      <c r="E1167" s="2">
        <v>0</v>
      </c>
      <c r="F1167" s="2">
        <v>0</v>
      </c>
      <c r="G1167" s="3">
        <f t="shared" si="38"/>
        <v>16109.132580000001</v>
      </c>
      <c r="H1167" s="3">
        <f t="shared" si="41"/>
        <v>2.9999999998835847E-2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65599.149999999994</v>
      </c>
      <c r="D1176" s="2">
        <f>BILANCA!E171</f>
        <v>0</v>
      </c>
      <c r="E1176" s="2">
        <v>0</v>
      </c>
      <c r="F1176" s="2">
        <v>0</v>
      </c>
      <c r="G1176" s="3">
        <f t="shared" si="38"/>
        <v>10889.4589</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65599.149999999994</v>
      </c>
      <c r="D1179" s="2">
        <f>BILANCA!E174</f>
        <v>0</v>
      </c>
      <c r="E1179" s="2">
        <v>0</v>
      </c>
      <c r="F1179" s="2">
        <v>0</v>
      </c>
      <c r="G1179" s="3">
        <f t="shared" si="38"/>
        <v>11086.25635</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1235386.69</v>
      </c>
      <c r="D1180" s="2">
        <f>BILANCA!E176</f>
        <v>1213715.83</v>
      </c>
      <c r="E1180" s="2">
        <v>0</v>
      </c>
      <c r="F1180" s="2">
        <v>0</v>
      </c>
      <c r="G1180" s="3">
        <f t="shared" si="38"/>
        <v>622679.11950000003</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89727.299999999988</v>
      </c>
      <c r="D1181" s="2">
        <f>BILANCA!E177</f>
        <v>119669.35</v>
      </c>
      <c r="E1181" s="2">
        <v>0</v>
      </c>
      <c r="F1181" s="2">
        <v>0</v>
      </c>
      <c r="G1181" s="3">
        <f t="shared" si="38"/>
        <v>56270.286000000007</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86268.069999999992</v>
      </c>
      <c r="D1182" s="2">
        <f>BILANCA!E178</f>
        <v>111436.84000000001</v>
      </c>
      <c r="E1182" s="2">
        <v>0</v>
      </c>
      <c r="F1182" s="2">
        <v>0</v>
      </c>
      <c r="G1182" s="3">
        <f t="shared" si="38"/>
        <v>53172.381000000001</v>
      </c>
      <c r="H1182" s="3">
        <f t="shared" si="41"/>
        <v>0.22999999998137355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62823.81</v>
      </c>
      <c r="D1183" s="2">
        <f>BILANCA!E179</f>
        <v>69850.66</v>
      </c>
      <c r="E1183" s="2">
        <v>0</v>
      </c>
      <c r="F1183" s="2">
        <v>0</v>
      </c>
      <c r="G1183" s="3">
        <f t="shared" si="38"/>
        <v>35036.84749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5064.95</v>
      </c>
      <c r="D1184" s="2">
        <f>BILANCA!E180</f>
        <v>21015.02</v>
      </c>
      <c r="E1184" s="2">
        <v>0</v>
      </c>
      <c r="F1184" s="2">
        <v>0</v>
      </c>
      <c r="G1184" s="3">
        <f t="shared" si="38"/>
        <v>8194.5282599999991</v>
      </c>
      <c r="H1184" s="3">
        <f t="shared" si="41"/>
        <v>7.0000000000618456E-2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73.040000000000006</v>
      </c>
      <c r="D1185" s="2">
        <f>BILANCA!E181</f>
        <v>0</v>
      </c>
      <c r="E1185" s="2">
        <v>0</v>
      </c>
      <c r="F1185" s="2">
        <v>0</v>
      </c>
      <c r="G1185" s="3">
        <f t="shared" si="38"/>
        <v>12.782</v>
      </c>
      <c r="H1185" s="3">
        <f t="shared" si="41"/>
        <v>4.0000000000006253E-2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73.040000000000006</v>
      </c>
      <c r="D1188" s="2">
        <f>BILANCA!E184</f>
        <v>0</v>
      </c>
      <c r="E1188" s="2">
        <v>0</v>
      </c>
      <c r="F1188" s="2">
        <v>0</v>
      </c>
      <c r="G1188" s="3">
        <f t="shared" si="38"/>
        <v>13.00112</v>
      </c>
      <c r="H1188" s="3">
        <f t="shared" si="41"/>
        <v>4.0000000000006253E-2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16207.46</v>
      </c>
      <c r="D1198" s="2">
        <f>BILANCA!E194</f>
        <v>19976.25</v>
      </c>
      <c r="E1198" s="2">
        <v>0</v>
      </c>
      <c r="F1198" s="2">
        <v>0</v>
      </c>
      <c r="G1198" s="3">
        <f t="shared" si="38"/>
        <v>10558.072479999999</v>
      </c>
      <c r="H1198" s="3">
        <f t="shared" si="41"/>
        <v>0.70999999999912689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2098.81</v>
      </c>
      <c r="D1200" s="2">
        <f>BILANCA!E196</f>
        <v>594.91</v>
      </c>
      <c r="E1200" s="2">
        <v>0</v>
      </c>
      <c r="F1200" s="2">
        <v>0</v>
      </c>
      <c r="G1200" s="3">
        <f t="shared" si="38"/>
        <v>624.83969999999999</v>
      </c>
      <c r="H1200" s="3">
        <f t="shared" si="41"/>
        <v>0.2800000000000864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3459.23</v>
      </c>
      <c r="D1201" s="2">
        <f>BILANCA!E197</f>
        <v>5797.15</v>
      </c>
      <c r="E1201" s="2">
        <v>0</v>
      </c>
      <c r="F1201" s="2">
        <v>0</v>
      </c>
      <c r="G1201" s="3">
        <f t="shared" si="38"/>
        <v>2875.2242300000003</v>
      </c>
      <c r="H1201" s="3">
        <f t="shared" si="41"/>
        <v>0.37999999999965439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3459.23</v>
      </c>
      <c r="D1203" s="2">
        <f>BILANCA!E199</f>
        <v>5797.15</v>
      </c>
      <c r="E1203" s="2">
        <v>0</v>
      </c>
      <c r="F1203" s="2">
        <v>0</v>
      </c>
      <c r="G1203" s="3">
        <f t="shared" si="44"/>
        <v>2905.3312900000001</v>
      </c>
      <c r="H1203" s="3">
        <f t="shared" si="45"/>
        <v>0.37999999999965439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2435.36</v>
      </c>
      <c r="E1251" s="2">
        <v>0</v>
      </c>
      <c r="F1251" s="2">
        <v>0</v>
      </c>
      <c r="G1251" s="3">
        <f>B1251/1000*C1251+B1251/500*D1251</f>
        <v>1173.8435200000001</v>
      </c>
      <c r="H1251" s="3">
        <f>ABS(C1251-ROUND(C1251,0))+ABS(D1251-ROUND(D1251,0))</f>
        <v>0.36000000000012733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1145659.3899999999</v>
      </c>
      <c r="D1255" s="2">
        <f>BILANCA!E251</f>
        <v>1094046.48</v>
      </c>
      <c r="E1255" s="2">
        <v>0</v>
      </c>
      <c r="F1255" s="2">
        <v>0</v>
      </c>
      <c r="G1255" s="3">
        <f t="shared" si="38"/>
        <v>816769.32575000008</v>
      </c>
      <c r="H1255" s="3">
        <f t="shared" si="41"/>
        <v>0.86999999987892807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1123203.52</v>
      </c>
      <c r="D1256" s="2">
        <f>BILANCA!E252</f>
        <v>1091436.72</v>
      </c>
      <c r="E1256" s="2">
        <v>0</v>
      </c>
      <c r="F1256" s="2">
        <v>0</v>
      </c>
      <c r="G1256" s="3">
        <f t="shared" si="38"/>
        <v>813294.93216000008</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1123203.52</v>
      </c>
      <c r="D1257" s="2">
        <f>BILANCA!E253</f>
        <v>1091436.72</v>
      </c>
      <c r="E1257" s="2">
        <v>0</v>
      </c>
      <c r="F1257" s="2">
        <v>0</v>
      </c>
      <c r="G1257" s="3">
        <f t="shared" si="38"/>
        <v>816601.00912000006</v>
      </c>
      <c r="H1257" s="3">
        <f t="shared" si="41"/>
        <v>0.76000000000931323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16376.44</v>
      </c>
      <c r="D1259" s="2">
        <f>BILANCA!E255</f>
        <v>-72084.36</v>
      </c>
      <c r="E1259" s="2">
        <v>0</v>
      </c>
      <c r="F1259" s="2">
        <v>0</v>
      </c>
      <c r="G1259" s="3">
        <f t="shared" si="38"/>
        <v>-31820.277719999998</v>
      </c>
      <c r="H1259" s="3">
        <f t="shared" si="41"/>
        <v>0.80000000000109139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18698.7</v>
      </c>
      <c r="D1260" s="2">
        <f>BILANCA!E256</f>
        <v>661.98</v>
      </c>
      <c r="E1260" s="2">
        <v>0</v>
      </c>
      <c r="F1260" s="2">
        <v>0</v>
      </c>
      <c r="G1260" s="3">
        <f t="shared" si="38"/>
        <v>5005.665</v>
      </c>
      <c r="H1260" s="3">
        <f t="shared" si="41"/>
        <v>0.31999999999925421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18698.7</v>
      </c>
      <c r="D1261" s="2">
        <f>BILANCA!E257</f>
        <v>0</v>
      </c>
      <c r="E1261" s="2">
        <v>0</v>
      </c>
      <c r="F1261" s="2">
        <v>0</v>
      </c>
      <c r="G1261" s="3">
        <f t="shared" si="38"/>
        <v>4693.3737000000001</v>
      </c>
      <c r="H1261" s="3">
        <f t="shared" si="41"/>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661.98</v>
      </c>
      <c r="E1262" s="2">
        <v>0</v>
      </c>
      <c r="F1262" s="2">
        <v>0</v>
      </c>
      <c r="G1262" s="3">
        <f t="shared" si="38"/>
        <v>333.63792000000001</v>
      </c>
      <c r="H1262" s="3">
        <f t="shared" si="41"/>
        <v>1.999999999998181E-2</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2322.2600000000002</v>
      </c>
      <c r="D1264" s="2">
        <f>BILANCA!E260</f>
        <v>72746.34</v>
      </c>
      <c r="E1264" s="2">
        <v>0</v>
      </c>
      <c r="F1264" s="2">
        <v>0</v>
      </c>
      <c r="G1264" s="3">
        <f t="shared" si="38"/>
        <v>37544.994759999994</v>
      </c>
      <c r="H1264" s="3">
        <f t="shared" si="41"/>
        <v>0.59999999999672582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72746.34</v>
      </c>
      <c r="E1265" s="2">
        <v>0</v>
      </c>
      <c r="F1265" s="2">
        <v>0</v>
      </c>
      <c r="G1265" s="3">
        <f t="shared" si="38"/>
        <v>37100.633399999999</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2322.2600000000002</v>
      </c>
      <c r="D1266" s="2">
        <f>BILANCA!E262</f>
        <v>0</v>
      </c>
      <c r="E1266" s="2">
        <v>0</v>
      </c>
      <c r="F1266" s="2">
        <v>0</v>
      </c>
      <c r="G1266" s="3">
        <f t="shared" si="38"/>
        <v>594.49856000000011</v>
      </c>
      <c r="H1266" s="3">
        <f t="shared" si="41"/>
        <v>0.26000000000021828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6079.43</v>
      </c>
      <c r="D1278" s="2">
        <f>BILANCA!E274</f>
        <v>74694.12</v>
      </c>
      <c r="E1278" s="2">
        <v>0</v>
      </c>
      <c r="F1278" s="2">
        <v>0</v>
      </c>
      <c r="G1278" s="3">
        <f t="shared" si="38"/>
        <v>41665.33556</v>
      </c>
      <c r="H1278" s="3">
        <f t="shared" si="41"/>
        <v>0.54999999999563443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3770.66</v>
      </c>
      <c r="D1281" s="2">
        <f>BILANCA!E277</f>
        <v>70995.89</v>
      </c>
      <c r="E1281" s="2">
        <v>0</v>
      </c>
      <c r="F1281" s="2">
        <v>0</v>
      </c>
      <c r="G1281" s="3">
        <f t="shared" si="48"/>
        <v>39501.62124</v>
      </c>
      <c r="H1281" s="3">
        <f t="shared" si="49"/>
        <v>0.4500000000007276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3770.66</v>
      </c>
      <c r="D1287" s="2">
        <f>BILANCA!E283</f>
        <v>70995.89</v>
      </c>
      <c r="E1287" s="2">
        <v>0</v>
      </c>
      <c r="F1287" s="2">
        <v>0</v>
      </c>
      <c r="G1287" s="3">
        <f t="shared" si="48"/>
        <v>40376.195880000007</v>
      </c>
      <c r="H1287" s="3">
        <f t="shared" si="49"/>
        <v>0.4500000000007276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2011.53</v>
      </c>
      <c r="D1291" s="2">
        <f>BILANCA!E287</f>
        <v>2872.43</v>
      </c>
      <c r="E1291" s="2">
        <v>0</v>
      </c>
      <c r="F1291" s="2">
        <v>0</v>
      </c>
      <c r="G1291" s="3">
        <f t="shared" si="48"/>
        <v>2179.5455900000002</v>
      </c>
      <c r="H1291" s="3">
        <f t="shared" si="49"/>
        <v>0.89999999999986358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297.24</v>
      </c>
      <c r="D1292" s="2">
        <f>BILANCA!E288</f>
        <v>825.8</v>
      </c>
      <c r="E1292" s="2">
        <v>0</v>
      </c>
      <c r="F1292" s="2">
        <v>0</v>
      </c>
      <c r="G1292" s="3">
        <f t="shared" si="48"/>
        <v>549.57287999999994</v>
      </c>
      <c r="H1292" s="3">
        <f t="shared" si="49"/>
        <v>0.44000000000005457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494.9</v>
      </c>
      <c r="D1305" s="2">
        <f>BILANCA!E302</f>
        <v>0</v>
      </c>
      <c r="E1305" s="2">
        <v>0</v>
      </c>
      <c r="F1305" s="2">
        <v>0</v>
      </c>
      <c r="G1305" s="3">
        <f t="shared" si="38"/>
        <v>145.99549999999999</v>
      </c>
      <c r="H1305" s="3">
        <f t="shared" si="41"/>
        <v>0.10000000000002274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5584.5</v>
      </c>
      <c r="D1306" s="2">
        <f>BILANCA!E303</f>
        <v>125988.06</v>
      </c>
      <c r="E1306" s="2">
        <v>0</v>
      </c>
      <c r="F1306" s="2">
        <v>0</v>
      </c>
      <c r="G1306" s="3">
        <f t="shared" si="38"/>
        <v>76237.943520000001</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213.87</v>
      </c>
      <c r="D1311" s="2">
        <f>BILANCA!E308</f>
        <v>1496.76</v>
      </c>
      <c r="E1311" s="2">
        <v>0</v>
      </c>
      <c r="F1311" s="2">
        <v>0</v>
      </c>
      <c r="G1311" s="3">
        <f t="shared" si="52"/>
        <v>965.4243899999999</v>
      </c>
      <c r="H1311" s="3">
        <f t="shared" si="41"/>
        <v>0.37000000000000455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51302.97</v>
      </c>
      <c r="E1338" s="2">
        <v>0</v>
      </c>
      <c r="F1338" s="2">
        <v>0</v>
      </c>
      <c r="G1338" s="3">
        <f t="shared" si="52"/>
        <v>33654.748319999999</v>
      </c>
      <c r="H1338" s="3">
        <f t="shared" si="41"/>
        <v>2.9999999998835847E-2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8697.2099999999991</v>
      </c>
      <c r="D1339" s="2">
        <f>BILANCA!E336</f>
        <v>17838.39</v>
      </c>
      <c r="E1339" s="2">
        <v>0</v>
      </c>
      <c r="F1339" s="2">
        <v>0</v>
      </c>
      <c r="G1339" s="3">
        <f t="shared" si="52"/>
        <v>14599.042710000002</v>
      </c>
      <c r="H1339" s="3">
        <f t="shared" si="41"/>
        <v>0.59999999999854481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77570.86</v>
      </c>
      <c r="D1340" s="2">
        <f>BILANCA!E337</f>
        <v>93598.45</v>
      </c>
      <c r="E1340" s="2">
        <v>0</v>
      </c>
      <c r="F1340" s="2">
        <v>0</v>
      </c>
      <c r="G1340" s="3">
        <f t="shared" si="52"/>
        <v>87373.360799999995</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5797.15</v>
      </c>
      <c r="E1341" s="2">
        <v>0</v>
      </c>
      <c r="F1341" s="2">
        <v>0</v>
      </c>
      <c r="G1341" s="3">
        <f t="shared" si="52"/>
        <v>3837.7132999999999</v>
      </c>
      <c r="H1341" s="3">
        <f t="shared" si="41"/>
        <v>0.1499999999996362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3459.23</v>
      </c>
      <c r="D1342" s="2">
        <f>BILANCA!E339</f>
        <v>0</v>
      </c>
      <c r="E1342" s="2">
        <v>0</v>
      </c>
      <c r="F1342" s="2">
        <v>0</v>
      </c>
      <c r="G1342" s="3">
        <f t="shared" si="52"/>
        <v>1148.4643600000002</v>
      </c>
      <c r="H1342" s="3">
        <f t="shared" si="41"/>
        <v>0.23000000000001819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17.670000000000002</v>
      </c>
      <c r="D1347" s="2">
        <f>BILANCA!E344</f>
        <v>588.69000000000005</v>
      </c>
      <c r="E1347" s="2">
        <v>0</v>
      </c>
      <c r="F1347" s="2">
        <v>0</v>
      </c>
      <c r="G1347" s="3">
        <f t="shared" si="52"/>
        <v>402.73185000000007</v>
      </c>
      <c r="H1347" s="3">
        <f t="shared" si="41"/>
        <v>0.63999999999994373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1290.03</v>
      </c>
      <c r="E1382" s="2">
        <v>0</v>
      </c>
      <c r="F1382" s="2">
        <v>0</v>
      </c>
      <c r="G1382" s="3">
        <f t="shared" si="59"/>
        <v>959.78232000000003</v>
      </c>
      <c r="H1382" s="3">
        <f t="shared" si="60"/>
        <v>2.9999999999972715E-2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1145.33</v>
      </c>
      <c r="E1383" s="2">
        <v>0</v>
      </c>
      <c r="F1383" s="2">
        <v>0</v>
      </c>
      <c r="G1383" s="3">
        <f t="shared" si="59"/>
        <v>854.41617999999994</v>
      </c>
      <c r="H1383" s="3">
        <f t="shared" si="60"/>
        <v>0.32999999999992724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972993.80999999994</v>
      </c>
      <c r="D1510" s="2">
        <f>'RAS-funkcijski'!E114</f>
        <v>1146875.3599999999</v>
      </c>
      <c r="E1510" s="2">
        <v>0</v>
      </c>
      <c r="F1510" s="2">
        <v>0</v>
      </c>
      <c r="G1510" s="3">
        <f t="shared" si="52"/>
        <v>359341.8983</v>
      </c>
      <c r="H1510" s="3">
        <f t="shared" si="63"/>
        <v>0.54999999993015081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935338.61</v>
      </c>
      <c r="D1511" s="2">
        <f>'RAS-funkcijski'!E115</f>
        <v>1112539.42</v>
      </c>
      <c r="E1511" s="2">
        <v>0</v>
      </c>
      <c r="F1511" s="2">
        <v>0</v>
      </c>
      <c r="G1511" s="3">
        <f t="shared" si="52"/>
        <v>350806.33694999997</v>
      </c>
      <c r="H1511" s="3">
        <f t="shared" si="63"/>
        <v>0.80999999993946403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935338.61</v>
      </c>
      <c r="D1513" s="2">
        <f>'RAS-funkcijski'!E117</f>
        <v>1112539.42</v>
      </c>
      <c r="E1513" s="2">
        <v>0</v>
      </c>
      <c r="F1513" s="2">
        <v>0</v>
      </c>
      <c r="G1513" s="3">
        <f t="shared" si="52"/>
        <v>357127.17184999998</v>
      </c>
      <c r="H1513" s="3">
        <f t="shared" si="63"/>
        <v>0.80999999993946403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37655.199999999997</v>
      </c>
      <c r="D1522" s="2">
        <f>'RAS-funkcijski'!E126</f>
        <v>34335.94</v>
      </c>
      <c r="E1522" s="2">
        <v>0</v>
      </c>
      <c r="F1522" s="2">
        <v>0</v>
      </c>
      <c r="G1522" s="3">
        <f t="shared" si="52"/>
        <v>12971.903760000001</v>
      </c>
      <c r="H1522" s="3">
        <f t="shared" si="63"/>
        <v>0.25999999999476131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972993.80999999994</v>
      </c>
      <c r="D1537" s="14">
        <f>'RAS-funkcijski'!E141</f>
        <v>1146875.3599999999</v>
      </c>
      <c r="E1537" s="14">
        <v>0</v>
      </c>
      <c r="F1537" s="14">
        <v>0</v>
      </c>
      <c r="G1537" s="15">
        <f t="shared" si="52"/>
        <v>447544.00060999999</v>
      </c>
      <c r="H1537" s="15">
        <f t="shared" si="63"/>
        <v>0.54999999993015081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89727.3</v>
      </c>
      <c r="D1582" s="7"/>
      <c r="E1582" s="7">
        <v>0</v>
      </c>
      <c r="F1582" s="7">
        <v>0</v>
      </c>
      <c r="G1582" s="8">
        <f t="shared" ref="G1582:G1686" si="70">B1582/1000*C1582</f>
        <v>89.7273</v>
      </c>
      <c r="H1582" s="8">
        <f t="shared" ref="H1582:H1686" si="71">ABS(C1582-ROUND(C1582,0))</f>
        <v>0.30000000000291038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1089052.3600000001</v>
      </c>
      <c r="D1583" s="2">
        <v>0</v>
      </c>
      <c r="E1583" s="2">
        <v>0</v>
      </c>
      <c r="F1583" s="2">
        <v>0</v>
      </c>
      <c r="G1583" s="3">
        <f t="shared" si="70"/>
        <v>2178.1047200000003</v>
      </c>
      <c r="H1583" s="3">
        <f t="shared" si="71"/>
        <v>0.36000000010244548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1067155.24</v>
      </c>
      <c r="D1585" s="2">
        <v>0</v>
      </c>
      <c r="E1585" s="2">
        <v>0</v>
      </c>
      <c r="F1585" s="2">
        <v>0</v>
      </c>
      <c r="G1585" s="3">
        <f t="shared" si="70"/>
        <v>4268.6209600000002</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822691.85</v>
      </c>
      <c r="D1586" s="2">
        <v>0</v>
      </c>
      <c r="E1586" s="2">
        <v>0</v>
      </c>
      <c r="F1586" s="2">
        <v>0</v>
      </c>
      <c r="G1586" s="3">
        <f t="shared" si="70"/>
        <v>4113.4592499999999</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142498.95000000001</v>
      </c>
      <c r="D1587" s="2">
        <v>0</v>
      </c>
      <c r="E1587" s="2">
        <v>0</v>
      </c>
      <c r="F1587" s="2">
        <v>0</v>
      </c>
      <c r="G1587" s="3">
        <f t="shared" si="70"/>
        <v>854.9937000000001</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477.93</v>
      </c>
      <c r="D1588" s="2">
        <v>0</v>
      </c>
      <c r="E1588" s="2">
        <v>0</v>
      </c>
      <c r="F1588" s="2">
        <v>0</v>
      </c>
      <c r="G1588" s="3">
        <f t="shared" si="70"/>
        <v>3.34551</v>
      </c>
      <c r="H1588" s="3">
        <f t="shared" si="71"/>
        <v>6.9999999999993179E-2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101194.01</v>
      </c>
      <c r="D1591" s="2">
        <v>0</v>
      </c>
      <c r="E1591" s="2">
        <v>0</v>
      </c>
      <c r="F1591" s="2">
        <v>0</v>
      </c>
      <c r="G1591" s="3">
        <f t="shared" si="70"/>
        <v>1011.9400999999999</v>
      </c>
      <c r="H1591" s="3">
        <f t="shared" si="71"/>
        <v>9.9999999947613105E-3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292.5</v>
      </c>
      <c r="D1592" s="2">
        <v>0</v>
      </c>
      <c r="E1592" s="2">
        <v>0</v>
      </c>
      <c r="F1592" s="2">
        <v>0</v>
      </c>
      <c r="G1592" s="3">
        <f t="shared" si="70"/>
        <v>3.2174999999999998</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16660.75</v>
      </c>
      <c r="D1594" s="2">
        <v>0</v>
      </c>
      <c r="E1594" s="2">
        <v>0</v>
      </c>
      <c r="F1594" s="2">
        <v>0</v>
      </c>
      <c r="G1594" s="3">
        <f t="shared" si="70"/>
        <v>216.58974999999998</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5236.37</v>
      </c>
      <c r="D1601" s="2">
        <v>0</v>
      </c>
      <c r="E1601" s="2">
        <v>0</v>
      </c>
      <c r="F1601" s="2">
        <v>0</v>
      </c>
      <c r="G1601" s="3">
        <f>B1601/1000*C1601</f>
        <v>104.7274</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1059110.31</v>
      </c>
      <c r="D1602" s="2">
        <v>0</v>
      </c>
      <c r="E1602" s="2">
        <v>0</v>
      </c>
      <c r="F1602" s="2">
        <v>0</v>
      </c>
      <c r="G1602" s="3">
        <f t="shared" si="70"/>
        <v>22241.316510000004</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1041986.47</v>
      </c>
      <c r="D1604" s="2">
        <v>0</v>
      </c>
      <c r="E1604" s="2">
        <v>0</v>
      </c>
      <c r="F1604" s="2">
        <v>0</v>
      </c>
      <c r="G1604" s="3">
        <f t="shared" si="70"/>
        <v>23965.68881</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815665</v>
      </c>
      <c r="D1605" s="2">
        <v>0</v>
      </c>
      <c r="E1605" s="2">
        <v>0</v>
      </c>
      <c r="F1605" s="2">
        <v>0</v>
      </c>
      <c r="G1605" s="3">
        <f t="shared" si="70"/>
        <v>19575.96</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126548.88</v>
      </c>
      <c r="D1606" s="2">
        <v>0</v>
      </c>
      <c r="E1606" s="2">
        <v>0</v>
      </c>
      <c r="F1606" s="2">
        <v>0</v>
      </c>
      <c r="G1606" s="3">
        <f t="shared" si="70"/>
        <v>3163.7220000000002</v>
      </c>
      <c r="H1606" s="3">
        <f t="shared" si="71"/>
        <v>0.11999999999534339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550.97</v>
      </c>
      <c r="D1607" s="2">
        <v>0</v>
      </c>
      <c r="E1607" s="2">
        <v>0</v>
      </c>
      <c r="F1607" s="2">
        <v>0</v>
      </c>
      <c r="G1607" s="3">
        <f t="shared" si="70"/>
        <v>14.32522</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97425.22</v>
      </c>
      <c r="D1610" s="2">
        <v>0</v>
      </c>
      <c r="E1610" s="2">
        <v>0</v>
      </c>
      <c r="F1610" s="2">
        <v>0</v>
      </c>
      <c r="G1610" s="3">
        <f t="shared" si="70"/>
        <v>2825.3313800000001</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292.5</v>
      </c>
      <c r="D1611" s="2">
        <v>0</v>
      </c>
      <c r="E1611" s="2">
        <v>0</v>
      </c>
      <c r="F1611" s="2">
        <v>0</v>
      </c>
      <c r="G1611" s="3">
        <f t="shared" si="70"/>
        <v>8.7750000000000004</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1503.9</v>
      </c>
      <c r="D1612" s="2">
        <v>0</v>
      </c>
      <c r="E1612" s="2">
        <v>0</v>
      </c>
      <c r="F1612" s="2">
        <v>0</v>
      </c>
      <c r="G1612" s="3">
        <f t="shared" si="70"/>
        <v>46.620900000000006</v>
      </c>
      <c r="H1612" s="3">
        <f t="shared" si="71"/>
        <v>9.9999999999909051E-2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14322.83</v>
      </c>
      <c r="D1613" s="2">
        <v>0</v>
      </c>
      <c r="E1613" s="2">
        <v>0</v>
      </c>
      <c r="F1613" s="2">
        <v>0</v>
      </c>
      <c r="G1613" s="3">
        <f t="shared" si="70"/>
        <v>458.33055999999999</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2801.01</v>
      </c>
      <c r="D1620" s="2">
        <v>0</v>
      </c>
      <c r="E1620" s="2">
        <v>0</v>
      </c>
      <c r="F1620" s="2">
        <v>0</v>
      </c>
      <c r="G1620" s="3">
        <f>B1620/1000*C1620</f>
        <v>109.23939000000001</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119669.35000000009</v>
      </c>
      <c r="D1621" s="2">
        <v>0</v>
      </c>
      <c r="E1621" s="2">
        <v>0</v>
      </c>
      <c r="F1621" s="2">
        <v>0</v>
      </c>
      <c r="G1621" s="3">
        <f t="shared" si="70"/>
        <v>4786.774000000004</v>
      </c>
      <c r="H1621" s="3">
        <f t="shared" si="71"/>
        <v>0.35000000009313226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23635.54</v>
      </c>
      <c r="D1622" s="2">
        <v>0</v>
      </c>
      <c r="E1622" s="2">
        <v>0</v>
      </c>
      <c r="F1622" s="2">
        <v>0</v>
      </c>
      <c r="G1622" s="3">
        <f t="shared" si="70"/>
        <v>969.05714000000012</v>
      </c>
      <c r="H1622" s="3">
        <f t="shared" si="71"/>
        <v>0.45999999999912689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17838.39</v>
      </c>
      <c r="D1628" s="2">
        <v>0</v>
      </c>
      <c r="E1628" s="2">
        <v>0</v>
      </c>
      <c r="F1628" s="2">
        <v>0</v>
      </c>
      <c r="G1628" s="3">
        <f t="shared" si="70"/>
        <v>838.40432999999996</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17838.39</v>
      </c>
      <c r="D1634" s="2">
        <v>0</v>
      </c>
      <c r="E1634" s="2">
        <v>0</v>
      </c>
      <c r="F1634" s="2">
        <v>0</v>
      </c>
      <c r="G1634" s="3">
        <f t="shared" si="70"/>
        <v>945.43466999999998</v>
      </c>
      <c r="H1634" s="3">
        <f t="shared" si="71"/>
        <v>0.38999999999941792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17838.39</v>
      </c>
      <c r="D1635" s="2">
        <v>0</v>
      </c>
      <c r="E1635" s="2">
        <v>0</v>
      </c>
      <c r="F1635" s="2">
        <v>0</v>
      </c>
      <c r="G1635" s="3">
        <f t="shared" si="70"/>
        <v>963.27305999999999</v>
      </c>
      <c r="H1635" s="3">
        <f t="shared" si="71"/>
        <v>0.38999999999941792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5797.15</v>
      </c>
      <c r="D1669" s="2">
        <v>0</v>
      </c>
      <c r="E1669" s="2">
        <v>0</v>
      </c>
      <c r="F1669" s="2">
        <v>0</v>
      </c>
      <c r="G1669" s="3">
        <f t="shared" si="70"/>
        <v>510.14919999999995</v>
      </c>
      <c r="H1669" s="3">
        <f t="shared" si="71"/>
        <v>0.1499999999996362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5797.15</v>
      </c>
      <c r="D1670" s="2">
        <v>0</v>
      </c>
      <c r="E1670" s="2">
        <v>0</v>
      </c>
      <c r="F1670" s="2">
        <v>0</v>
      </c>
      <c r="G1670" s="3">
        <f t="shared" si="70"/>
        <v>515.94634999999994</v>
      </c>
      <c r="H1670" s="3">
        <f t="shared" si="71"/>
        <v>0.1499999999996362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96033.81</v>
      </c>
      <c r="D1681" s="2">
        <v>0</v>
      </c>
      <c r="E1681" s="2">
        <v>0</v>
      </c>
      <c r="F1681" s="2">
        <v>0</v>
      </c>
      <c r="G1681" s="3">
        <f t="shared" si="70"/>
        <v>9603.3809999999994</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93598.45</v>
      </c>
      <c r="D1683" s="2">
        <v>0</v>
      </c>
      <c r="E1683" s="2">
        <v>0</v>
      </c>
      <c r="F1683" s="2">
        <v>0</v>
      </c>
      <c r="G1683" s="3">
        <f t="shared" si="70"/>
        <v>9547.0418999999983</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2435.36</v>
      </c>
      <c r="D1686" s="14">
        <v>0</v>
      </c>
      <c r="E1686" s="14">
        <v>0</v>
      </c>
      <c r="F1686" s="14">
        <v>0</v>
      </c>
      <c r="G1686" s="15">
        <f t="shared" si="70"/>
        <v>255.71280000000002</v>
      </c>
      <c r="H1686" s="15">
        <f t="shared" si="71"/>
        <v>0.36000000000012733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10846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971648.54</v>
      </c>
      <c r="I17" s="275">
        <f>'PR-RAS'!E6</f>
        <v>1059651.24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965737.17999999982</v>
      </c>
      <c r="I18" s="275">
        <f>'PR-RAS'!E152</f>
        <v>1130214.6100000001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16376.440000000213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72084.360000000117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1117419.1200000001</v>
      </c>
      <c r="I22" s="275">
        <f>BILANCA!E7</f>
        <v>1085652.32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117967.56999999999</v>
      </c>
      <c r="I23" s="275">
        <f>BILANCA!E69</f>
        <v>128063.51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89727.299999999988</v>
      </c>
      <c r="I24" s="275">
        <f>BILANCA!E177</f>
        <v>119669.35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1145659.3899999999</v>
      </c>
      <c r="I25" s="275">
        <f>BILANCA!E251</f>
        <v>1094046.48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972993.80999999994</v>
      </c>
      <c r="I30" s="275">
        <f>'RAS-funkcijski'!E114</f>
        <v>1146875.3599999999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972993.80999999994</v>
      </c>
      <c r="I31" s="275">
        <f>'RAS-funkcijski'!E141</f>
        <v>1146875.3599999999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89727.3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119669.35000000009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23635.54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96033.81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971648.54</v>
      </c>
      <c r="E6" s="60">
        <f>E7+E43+E49+E82+E106+E125+E134+E140</f>
        <v>1059651.24</v>
      </c>
      <c r="F6" s="45">
        <f t="shared" ref="F6:F132" si="0">IF(D6&lt;&gt;0,IF(E6/D6&gt;=100,"&gt;&gt;100",E6/D6*100),"-")</f>
        <v>109.05705060803157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753306.36</v>
      </c>
      <c r="E49" s="60">
        <f>E50+E53+E58+E61+E64+E68+E71+E74+E77</f>
        <v>858547.48</v>
      </c>
      <c r="F49" s="45">
        <f t="shared" si="0"/>
        <v>113.97056039723334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731</v>
      </c>
      <c r="E61" s="60">
        <f t="shared" si="10"/>
        <v>1925</v>
      </c>
      <c r="F61" s="45">
        <f t="shared" si="0"/>
        <v>263.33789329685362</v>
      </c>
    </row>
    <row r="62" spans="1:6" ht="12.75" customHeight="1" x14ac:dyDescent="0.2">
      <c r="A62" s="63">
        <v>6341</v>
      </c>
      <c r="B62" s="65" t="s">
        <v>127</v>
      </c>
      <c r="C62" s="247" t="s">
        <v>128</v>
      </c>
      <c r="D62" s="194">
        <v>731</v>
      </c>
      <c r="E62" s="194">
        <v>1925</v>
      </c>
      <c r="F62" s="45">
        <f t="shared" si="0"/>
        <v>263.33789329685362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752575.36</v>
      </c>
      <c r="E68" s="60">
        <f t="shared" si="11"/>
        <v>856622.48</v>
      </c>
      <c r="F68" s="45">
        <f t="shared" si="0"/>
        <v>113.82547523214153</v>
      </c>
    </row>
    <row r="69" spans="1:6" ht="12.75" customHeight="1" x14ac:dyDescent="0.2">
      <c r="A69" s="63" t="s">
        <v>141</v>
      </c>
      <c r="B69" s="64" t="s">
        <v>142</v>
      </c>
      <c r="C69" s="247" t="s">
        <v>141</v>
      </c>
      <c r="D69" s="194">
        <v>748264.78</v>
      </c>
      <c r="E69" s="194">
        <v>840397.45</v>
      </c>
      <c r="F69" s="45">
        <f t="shared" si="0"/>
        <v>112.31284332265376</v>
      </c>
    </row>
    <row r="70" spans="1:6" ht="24" x14ac:dyDescent="0.2">
      <c r="A70" s="63" t="s">
        <v>143</v>
      </c>
      <c r="B70" s="64" t="s">
        <v>144</v>
      </c>
      <c r="C70" s="247" t="s">
        <v>143</v>
      </c>
      <c r="D70" s="194">
        <v>4310.58</v>
      </c>
      <c r="E70" s="194">
        <v>16225.03</v>
      </c>
      <c r="F70" s="45">
        <f t="shared" si="0"/>
        <v>376.40015960729187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0.81</v>
      </c>
      <c r="E82" s="60">
        <f t="shared" si="15"/>
        <v>2.31</v>
      </c>
      <c r="F82" s="45">
        <f t="shared" si="0"/>
        <v>285.18518518518516</v>
      </c>
    </row>
    <row r="83" spans="1:6" ht="12.75" customHeight="1" x14ac:dyDescent="0.2">
      <c r="A83" s="63">
        <v>641</v>
      </c>
      <c r="B83" s="64" t="s">
        <v>169</v>
      </c>
      <c r="C83" s="247" t="s">
        <v>170</v>
      </c>
      <c r="D83" s="60">
        <f t="shared" ref="D83:E83" si="16">SUM(D84:D90)</f>
        <v>0.81</v>
      </c>
      <c r="E83" s="60">
        <f t="shared" si="16"/>
        <v>2.31</v>
      </c>
      <c r="F83" s="45">
        <f t="shared" si="0"/>
        <v>285.18518518518516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0.81</v>
      </c>
      <c r="E85" s="194">
        <v>2.31</v>
      </c>
      <c r="F85" s="45">
        <f t="shared" si="0"/>
        <v>285.18518518518516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15759.6</v>
      </c>
      <c r="E106" s="60">
        <f>E107+E112+E120+E124</f>
        <v>17390.72</v>
      </c>
      <c r="F106" s="45">
        <f t="shared" si="0"/>
        <v>110.35000888347422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15759.6</v>
      </c>
      <c r="E112" s="60">
        <f t="shared" si="20"/>
        <v>17390.72</v>
      </c>
      <c r="F112" s="45">
        <f t="shared" si="0"/>
        <v>110.35000888347422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15759.6</v>
      </c>
      <c r="E117" s="194">
        <v>17390.72</v>
      </c>
      <c r="F117" s="45">
        <f t="shared" si="0"/>
        <v>110.35000888347422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15230.009999999998</v>
      </c>
      <c r="E125" s="60">
        <f t="shared" si="22"/>
        <v>5794.37</v>
      </c>
      <c r="F125" s="45">
        <f t="shared" si="0"/>
        <v>38.04573995683522</v>
      </c>
    </row>
    <row r="126" spans="1:6" ht="12.75" customHeight="1" x14ac:dyDescent="0.2">
      <c r="A126" s="63">
        <v>661</v>
      </c>
      <c r="B126" s="65" t="s">
        <v>255</v>
      </c>
      <c r="C126" s="247" t="s">
        <v>256</v>
      </c>
      <c r="D126" s="60">
        <f t="shared" ref="D126:E126" si="23">SUM(D127:D128)</f>
        <v>14256.22</v>
      </c>
      <c r="E126" s="60">
        <f t="shared" si="23"/>
        <v>3649.37</v>
      </c>
      <c r="F126" s="45">
        <f t="shared" si="0"/>
        <v>25.598440540339585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14256.22</v>
      </c>
      <c r="E128" s="194">
        <v>3649.37</v>
      </c>
      <c r="F128" s="45">
        <f t="shared" si="0"/>
        <v>25.598440540339585</v>
      </c>
    </row>
    <row r="129" spans="1:6" ht="36" x14ac:dyDescent="0.2">
      <c r="A129" s="63">
        <v>663</v>
      </c>
      <c r="B129" s="182" t="s">
        <v>261</v>
      </c>
      <c r="C129" s="247" t="s">
        <v>262</v>
      </c>
      <c r="D129" s="60">
        <f t="shared" ref="D129:E129" si="24">SUM(D130:D133)</f>
        <v>973.79</v>
      </c>
      <c r="E129" s="60">
        <f t="shared" si="24"/>
        <v>2145</v>
      </c>
      <c r="F129" s="45">
        <f t="shared" si="0"/>
        <v>220.27336489386832</v>
      </c>
    </row>
    <row r="130" spans="1:6" ht="12.75" customHeight="1" x14ac:dyDescent="0.2">
      <c r="A130" s="63">
        <v>6631</v>
      </c>
      <c r="B130" s="65" t="s">
        <v>263</v>
      </c>
      <c r="C130" s="247" t="s">
        <v>264</v>
      </c>
      <c r="D130" s="194">
        <v>270</v>
      </c>
      <c r="E130" s="194">
        <v>1650</v>
      </c>
      <c r="F130" s="45">
        <f t="shared" si="0"/>
        <v>611.11111111111109</v>
      </c>
    </row>
    <row r="131" spans="1:6" ht="12.75" customHeight="1" x14ac:dyDescent="0.2">
      <c r="A131" s="63">
        <v>6632</v>
      </c>
      <c r="B131" s="182" t="s">
        <v>265</v>
      </c>
      <c r="C131" s="247" t="s">
        <v>266</v>
      </c>
      <c r="D131" s="194">
        <v>703.79</v>
      </c>
      <c r="E131" s="194">
        <v>495</v>
      </c>
      <c r="F131" s="45">
        <f t="shared" si="0"/>
        <v>70.333480157433328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187351.76</v>
      </c>
      <c r="E134" s="60">
        <f t="shared" si="25"/>
        <v>176944.32</v>
      </c>
      <c r="F134" s="45">
        <f t="shared" ref="F134:F229" si="26">IF(D134&lt;&gt;0,IF(E134/D134&gt;=100,"&gt;&gt;100",E134/D134*100),"-")</f>
        <v>94.444973455280063</v>
      </c>
    </row>
    <row r="135" spans="1:6" ht="24" x14ac:dyDescent="0.2">
      <c r="A135" s="63">
        <v>671</v>
      </c>
      <c r="B135" s="182" t="s">
        <v>273</v>
      </c>
      <c r="C135" s="247" t="s">
        <v>274</v>
      </c>
      <c r="D135" s="60">
        <f t="shared" ref="D135:E135" si="27">SUM(D136:D138)</f>
        <v>187351.76</v>
      </c>
      <c r="E135" s="60">
        <f t="shared" si="27"/>
        <v>176944.32</v>
      </c>
      <c r="F135" s="45">
        <f t="shared" si="26"/>
        <v>94.444973455280063</v>
      </c>
    </row>
    <row r="136" spans="1:6" ht="12.75" customHeight="1" x14ac:dyDescent="0.2">
      <c r="A136" s="63">
        <v>6711</v>
      </c>
      <c r="B136" s="65" t="s">
        <v>275</v>
      </c>
      <c r="C136" s="247" t="s">
        <v>276</v>
      </c>
      <c r="D136" s="194">
        <v>187131.76</v>
      </c>
      <c r="E136" s="194">
        <v>175104.94</v>
      </c>
      <c r="F136" s="45">
        <f t="shared" si="26"/>
        <v>93.573073859830089</v>
      </c>
    </row>
    <row r="137" spans="1:6" ht="24" x14ac:dyDescent="0.2">
      <c r="A137" s="63">
        <v>6712</v>
      </c>
      <c r="B137" s="182" t="s">
        <v>277</v>
      </c>
      <c r="C137" s="247" t="s">
        <v>278</v>
      </c>
      <c r="D137" s="194">
        <v>220</v>
      </c>
      <c r="E137" s="194">
        <v>1839.38</v>
      </c>
      <c r="F137" s="45">
        <f t="shared" si="26"/>
        <v>836.08181818181822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972.04</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972.04</v>
      </c>
      <c r="F151" s="45" t="str">
        <f t="shared" si="26"/>
        <v>-</v>
      </c>
    </row>
    <row r="152" spans="1:6" ht="12.75" customHeight="1" x14ac:dyDescent="0.2">
      <c r="A152" s="63">
        <v>3</v>
      </c>
      <c r="B152" s="64" t="s">
        <v>307</v>
      </c>
      <c r="C152" s="247" t="s">
        <v>13</v>
      </c>
      <c r="D152" s="60">
        <f>D153+D164+D202+D221+D230+D262+D273</f>
        <v>965737.17999999982</v>
      </c>
      <c r="E152" s="60">
        <f>E153+E164+E202+E221+E230+E262+E273</f>
        <v>1130214.6100000001</v>
      </c>
      <c r="F152" s="45">
        <f t="shared" si="26"/>
        <v>117.0312827761276</v>
      </c>
    </row>
    <row r="153" spans="1:6" ht="12.75" customHeight="1" x14ac:dyDescent="0.2">
      <c r="A153" s="63">
        <v>31</v>
      </c>
      <c r="B153" s="64" t="s">
        <v>308</v>
      </c>
      <c r="C153" s="247" t="s">
        <v>3</v>
      </c>
      <c r="D153" s="60">
        <f t="shared" ref="D153:E153" si="30">D154+D159+D160</f>
        <v>719645.94</v>
      </c>
      <c r="E153" s="60">
        <f t="shared" si="30"/>
        <v>881487.05</v>
      </c>
      <c r="F153" s="45">
        <f t="shared" si="26"/>
        <v>122.48899090572235</v>
      </c>
    </row>
    <row r="154" spans="1:6" ht="12.75" customHeight="1" x14ac:dyDescent="0.2">
      <c r="A154" s="63">
        <v>311</v>
      </c>
      <c r="B154" s="64" t="s">
        <v>309</v>
      </c>
      <c r="C154" s="247" t="s">
        <v>310</v>
      </c>
      <c r="D154" s="60">
        <f t="shared" ref="D154:E154" si="31">SUM(D155:D158)</f>
        <v>592802.72</v>
      </c>
      <c r="E154" s="60">
        <f t="shared" si="31"/>
        <v>726682.25</v>
      </c>
      <c r="F154" s="45">
        <f t="shared" si="26"/>
        <v>122.58416256929456</v>
      </c>
    </row>
    <row r="155" spans="1:6" ht="12.75" customHeight="1" x14ac:dyDescent="0.2">
      <c r="A155" s="63">
        <v>3111</v>
      </c>
      <c r="B155" s="64" t="s">
        <v>311</v>
      </c>
      <c r="C155" s="247" t="s">
        <v>312</v>
      </c>
      <c r="D155" s="194">
        <v>583010.63</v>
      </c>
      <c r="E155" s="194">
        <v>710553.28</v>
      </c>
      <c r="F155" s="45">
        <f t="shared" si="26"/>
        <v>121.87655652179103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7155.12</v>
      </c>
      <c r="E157" s="194">
        <v>13197.4</v>
      </c>
      <c r="F157" s="45">
        <f t="shared" si="26"/>
        <v>184.4469414908485</v>
      </c>
    </row>
    <row r="158" spans="1:6" ht="12.75" customHeight="1" x14ac:dyDescent="0.2">
      <c r="A158" s="63">
        <v>3114</v>
      </c>
      <c r="B158" s="65" t="s">
        <v>317</v>
      </c>
      <c r="C158" s="247" t="s">
        <v>318</v>
      </c>
      <c r="D158" s="194">
        <v>2636.97</v>
      </c>
      <c r="E158" s="194">
        <v>2931.57</v>
      </c>
      <c r="F158" s="45">
        <f t="shared" si="26"/>
        <v>111.17191321858041</v>
      </c>
    </row>
    <row r="159" spans="1:6" ht="12.75" customHeight="1" x14ac:dyDescent="0.2">
      <c r="A159" s="63">
        <v>312</v>
      </c>
      <c r="B159" s="65" t="s">
        <v>319</v>
      </c>
      <c r="C159" s="247" t="s">
        <v>320</v>
      </c>
      <c r="D159" s="194">
        <v>29024.080000000002</v>
      </c>
      <c r="E159" s="194">
        <v>34899.56</v>
      </c>
      <c r="F159" s="45">
        <f t="shared" si="26"/>
        <v>120.24346680411576</v>
      </c>
    </row>
    <row r="160" spans="1:6" ht="12.75" customHeight="1" x14ac:dyDescent="0.2">
      <c r="A160" s="63">
        <v>313</v>
      </c>
      <c r="B160" s="65" t="s">
        <v>321</v>
      </c>
      <c r="C160" s="247" t="s">
        <v>322</v>
      </c>
      <c r="D160" s="60">
        <f t="shared" ref="D160:E160" si="32">SUM(D161:D163)</f>
        <v>97819.14</v>
      </c>
      <c r="E160" s="60">
        <f t="shared" si="32"/>
        <v>119905.24</v>
      </c>
      <c r="F160" s="45">
        <f t="shared" si="26"/>
        <v>122.57850559716637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97803.1</v>
      </c>
      <c r="E162" s="194">
        <v>119905.24</v>
      </c>
      <c r="F162" s="45">
        <f t="shared" si="26"/>
        <v>122.59860883755218</v>
      </c>
    </row>
    <row r="163" spans="1:6" ht="12.75" customHeight="1" x14ac:dyDescent="0.2">
      <c r="A163" s="63">
        <v>3133</v>
      </c>
      <c r="B163" s="64" t="s">
        <v>327</v>
      </c>
      <c r="C163" s="247" t="s">
        <v>328</v>
      </c>
      <c r="D163" s="194">
        <v>16.04</v>
      </c>
      <c r="E163" s="194"/>
      <c r="F163" s="45">
        <f t="shared" si="26"/>
        <v>0</v>
      </c>
    </row>
    <row r="164" spans="1:6" ht="12.75" customHeight="1" x14ac:dyDescent="0.2">
      <c r="A164" s="70">
        <v>32</v>
      </c>
      <c r="B164" s="65" t="s">
        <v>329</v>
      </c>
      <c r="C164" s="247" t="s">
        <v>330</v>
      </c>
      <c r="D164" s="60">
        <f>D165+D170+D178+D188+D189+D194</f>
        <v>139974.62000000002</v>
      </c>
      <c r="E164" s="60">
        <f>E165+E170+E178+E188+E189+E194</f>
        <v>146703.12</v>
      </c>
      <c r="F164" s="45">
        <f t="shared" si="26"/>
        <v>104.80694285864107</v>
      </c>
    </row>
    <row r="165" spans="1:6" ht="12.75" customHeight="1" x14ac:dyDescent="0.2">
      <c r="A165" s="63">
        <v>321</v>
      </c>
      <c r="B165" s="64" t="s">
        <v>331</v>
      </c>
      <c r="C165" s="247" t="s">
        <v>332</v>
      </c>
      <c r="D165" s="60">
        <f t="shared" ref="D165:E165" si="33">SUM(D166:D169)</f>
        <v>38446.269999999997</v>
      </c>
      <c r="E165" s="60">
        <f t="shared" si="33"/>
        <v>43914.95</v>
      </c>
      <c r="F165" s="45">
        <f t="shared" si="26"/>
        <v>114.22421472876303</v>
      </c>
    </row>
    <row r="166" spans="1:6" ht="12.75" customHeight="1" x14ac:dyDescent="0.2">
      <c r="A166" s="63">
        <v>3211</v>
      </c>
      <c r="B166" s="64" t="s">
        <v>333</v>
      </c>
      <c r="C166" s="247" t="s">
        <v>334</v>
      </c>
      <c r="D166" s="194">
        <v>3282.2</v>
      </c>
      <c r="E166" s="194">
        <v>4811.68</v>
      </c>
      <c r="F166" s="45">
        <f t="shared" si="26"/>
        <v>146.59923222228994</v>
      </c>
    </row>
    <row r="167" spans="1:6" ht="12.75" customHeight="1" x14ac:dyDescent="0.2">
      <c r="A167" s="63">
        <v>3212</v>
      </c>
      <c r="B167" s="64" t="s">
        <v>335</v>
      </c>
      <c r="C167" s="247" t="s">
        <v>336</v>
      </c>
      <c r="D167" s="194">
        <v>34954.07</v>
      </c>
      <c r="E167" s="194">
        <v>39103.269999999997</v>
      </c>
      <c r="F167" s="45">
        <f t="shared" si="26"/>
        <v>111.87043454453229</v>
      </c>
    </row>
    <row r="168" spans="1:6" ht="12.75" customHeight="1" x14ac:dyDescent="0.2">
      <c r="A168" s="63">
        <v>3213</v>
      </c>
      <c r="B168" s="64" t="s">
        <v>337</v>
      </c>
      <c r="C168" s="247" t="s">
        <v>338</v>
      </c>
      <c r="D168" s="194">
        <v>210</v>
      </c>
      <c r="E168" s="194"/>
      <c r="F168" s="45">
        <f t="shared" si="26"/>
        <v>0</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75807.83</v>
      </c>
      <c r="E170" s="60">
        <f t="shared" si="34"/>
        <v>75935.8</v>
      </c>
      <c r="F170" s="45">
        <f t="shared" si="26"/>
        <v>100.16880841992179</v>
      </c>
    </row>
    <row r="171" spans="1:6" ht="12.75" customHeight="1" x14ac:dyDescent="0.2">
      <c r="A171" s="63">
        <v>3221</v>
      </c>
      <c r="B171" s="64" t="s">
        <v>343</v>
      </c>
      <c r="C171" s="247" t="s">
        <v>344</v>
      </c>
      <c r="D171" s="194">
        <v>8972.8700000000008</v>
      </c>
      <c r="E171" s="194">
        <v>7977.66</v>
      </c>
      <c r="F171" s="45">
        <f t="shared" si="26"/>
        <v>88.908676933913</v>
      </c>
    </row>
    <row r="172" spans="1:6" ht="12.75" customHeight="1" x14ac:dyDescent="0.2">
      <c r="A172" s="63">
        <v>3222</v>
      </c>
      <c r="B172" s="64" t="s">
        <v>345</v>
      </c>
      <c r="C172" s="247" t="s">
        <v>346</v>
      </c>
      <c r="D172" s="194">
        <v>37655.199999999997</v>
      </c>
      <c r="E172" s="194">
        <v>34335.94</v>
      </c>
      <c r="F172" s="45">
        <f t="shared" si="26"/>
        <v>91.1851218424016</v>
      </c>
    </row>
    <row r="173" spans="1:6" ht="12.75" customHeight="1" x14ac:dyDescent="0.2">
      <c r="A173" s="63">
        <v>3223</v>
      </c>
      <c r="B173" s="65" t="s">
        <v>347</v>
      </c>
      <c r="C173" s="247" t="s">
        <v>348</v>
      </c>
      <c r="D173" s="194">
        <v>26566.58</v>
      </c>
      <c r="E173" s="194">
        <v>27819.75</v>
      </c>
      <c r="F173" s="45">
        <f t="shared" si="26"/>
        <v>104.71709192526851</v>
      </c>
    </row>
    <row r="174" spans="1:6" ht="12.75" customHeight="1" x14ac:dyDescent="0.2">
      <c r="A174" s="63">
        <v>3224</v>
      </c>
      <c r="B174" s="65" t="s">
        <v>349</v>
      </c>
      <c r="C174" s="247" t="s">
        <v>350</v>
      </c>
      <c r="D174" s="194">
        <v>1985.5</v>
      </c>
      <c r="E174" s="194">
        <v>4480.37</v>
      </c>
      <c r="F174" s="45">
        <f t="shared" si="26"/>
        <v>225.65449508939813</v>
      </c>
    </row>
    <row r="175" spans="1:6" ht="12.75" customHeight="1" x14ac:dyDescent="0.2">
      <c r="A175" s="63">
        <v>3225</v>
      </c>
      <c r="B175" s="65" t="s">
        <v>351</v>
      </c>
      <c r="C175" s="247" t="s">
        <v>352</v>
      </c>
      <c r="D175" s="194">
        <v>169.52</v>
      </c>
      <c r="E175" s="194">
        <v>687.22</v>
      </c>
      <c r="F175" s="45">
        <f t="shared" si="26"/>
        <v>405.39169419537518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458.16</v>
      </c>
      <c r="E177" s="194">
        <v>634.86</v>
      </c>
      <c r="F177" s="45">
        <f t="shared" si="26"/>
        <v>138.56731272917756</v>
      </c>
    </row>
    <row r="178" spans="1:6" ht="12.75" customHeight="1" x14ac:dyDescent="0.2">
      <c r="A178" s="63">
        <v>323</v>
      </c>
      <c r="B178" s="65" t="s">
        <v>357</v>
      </c>
      <c r="C178" s="247" t="s">
        <v>358</v>
      </c>
      <c r="D178" s="60">
        <f t="shared" ref="D178:E178" si="35">SUM(D179:D187)</f>
        <v>22361.300000000003</v>
      </c>
      <c r="E178" s="60">
        <f t="shared" si="35"/>
        <v>22962.74</v>
      </c>
      <c r="F178" s="45">
        <f t="shared" si="26"/>
        <v>102.6896468452192</v>
      </c>
    </row>
    <row r="179" spans="1:6" ht="12.75" customHeight="1" x14ac:dyDescent="0.2">
      <c r="A179" s="63">
        <v>3231</v>
      </c>
      <c r="B179" s="65" t="s">
        <v>359</v>
      </c>
      <c r="C179" s="247" t="s">
        <v>360</v>
      </c>
      <c r="D179" s="194">
        <v>3470.73</v>
      </c>
      <c r="E179" s="194">
        <v>6424.2</v>
      </c>
      <c r="F179" s="45">
        <f t="shared" si="26"/>
        <v>185.09650707488049</v>
      </c>
    </row>
    <row r="180" spans="1:6" ht="12.75" customHeight="1" x14ac:dyDescent="0.2">
      <c r="A180" s="63">
        <v>3232</v>
      </c>
      <c r="B180" s="65" t="s">
        <v>361</v>
      </c>
      <c r="C180" s="247" t="s">
        <v>362</v>
      </c>
      <c r="D180" s="194">
        <v>3882.53</v>
      </c>
      <c r="E180" s="194">
        <v>4433.4799999999996</v>
      </c>
      <c r="F180" s="45">
        <f t="shared" si="26"/>
        <v>114.19048919132626</v>
      </c>
    </row>
    <row r="181" spans="1:6" ht="12.75" customHeight="1" x14ac:dyDescent="0.2">
      <c r="A181" s="63">
        <v>3233</v>
      </c>
      <c r="B181" s="65" t="s">
        <v>363</v>
      </c>
      <c r="C181" s="247" t="s">
        <v>364</v>
      </c>
      <c r="D181" s="194">
        <v>1314.61</v>
      </c>
      <c r="E181" s="194"/>
      <c r="F181" s="45">
        <f t="shared" si="26"/>
        <v>0</v>
      </c>
    </row>
    <row r="182" spans="1:6" ht="12.75" customHeight="1" x14ac:dyDescent="0.2">
      <c r="A182" s="63">
        <v>3234</v>
      </c>
      <c r="B182" s="65" t="s">
        <v>365</v>
      </c>
      <c r="C182" s="247" t="s">
        <v>366</v>
      </c>
      <c r="D182" s="194">
        <v>6465.16</v>
      </c>
      <c r="E182" s="194">
        <v>3006.64</v>
      </c>
      <c r="F182" s="45">
        <f t="shared" si="26"/>
        <v>46.505268237754358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1859.69</v>
      </c>
      <c r="E184" s="194">
        <v>3564.18</v>
      </c>
      <c r="F184" s="45">
        <f t="shared" si="26"/>
        <v>191.65452306567221</v>
      </c>
    </row>
    <row r="185" spans="1:6" ht="12.75" customHeight="1" x14ac:dyDescent="0.2">
      <c r="A185" s="63">
        <v>3237</v>
      </c>
      <c r="B185" s="64" t="s">
        <v>371</v>
      </c>
      <c r="C185" s="247" t="s">
        <v>372</v>
      </c>
      <c r="D185" s="194">
        <v>3382.11</v>
      </c>
      <c r="E185" s="194">
        <v>3969.83</v>
      </c>
      <c r="F185" s="45">
        <f t="shared" si="26"/>
        <v>117.3773177099503</v>
      </c>
    </row>
    <row r="186" spans="1:6" ht="12.75" customHeight="1" x14ac:dyDescent="0.2">
      <c r="A186" s="63">
        <v>3238</v>
      </c>
      <c r="B186" s="64" t="s">
        <v>373</v>
      </c>
      <c r="C186" s="247" t="s">
        <v>374</v>
      </c>
      <c r="D186" s="194">
        <v>956.74</v>
      </c>
      <c r="E186" s="194">
        <v>988.72</v>
      </c>
      <c r="F186" s="45">
        <f t="shared" si="26"/>
        <v>103.34260091560925</v>
      </c>
    </row>
    <row r="187" spans="1:6" ht="12.75" customHeight="1" x14ac:dyDescent="0.2">
      <c r="A187" s="63">
        <v>3239</v>
      </c>
      <c r="B187" s="64" t="s">
        <v>375</v>
      </c>
      <c r="C187" s="247" t="s">
        <v>376</v>
      </c>
      <c r="D187" s="194">
        <v>1029.73</v>
      </c>
      <c r="E187" s="194">
        <v>575.69000000000005</v>
      </c>
      <c r="F187" s="45">
        <f t="shared" si="26"/>
        <v>55.906888213415172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3359.22</v>
      </c>
      <c r="E194" s="60">
        <f t="shared" si="36"/>
        <v>3889.63</v>
      </c>
      <c r="F194" s="45">
        <f t="shared" si="26"/>
        <v>115.78967736557892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1762.79</v>
      </c>
      <c r="E196" s="194">
        <v>1890.34</v>
      </c>
      <c r="F196" s="45">
        <f t="shared" si="26"/>
        <v>107.23568887956023</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53.09</v>
      </c>
      <c r="E198" s="194"/>
      <c r="F198" s="45">
        <f t="shared" si="26"/>
        <v>0</v>
      </c>
    </row>
    <row r="199" spans="1:6" ht="12.75" customHeight="1" x14ac:dyDescent="0.2">
      <c r="A199" s="63">
        <v>3295</v>
      </c>
      <c r="B199" s="64" t="s">
        <v>399</v>
      </c>
      <c r="C199" s="247" t="s">
        <v>400</v>
      </c>
      <c r="D199" s="194">
        <v>174.8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1368.54</v>
      </c>
      <c r="E201" s="194">
        <v>1999.29</v>
      </c>
      <c r="F201" s="45">
        <f t="shared" si="26"/>
        <v>146.08926301021526</v>
      </c>
    </row>
    <row r="202" spans="1:6" ht="12.75" customHeight="1" x14ac:dyDescent="0.2">
      <c r="A202" s="63">
        <v>34</v>
      </c>
      <c r="B202" s="183" t="s">
        <v>405</v>
      </c>
      <c r="C202" s="247" t="s">
        <v>406</v>
      </c>
      <c r="D202" s="60">
        <f t="shared" ref="D202:E202" si="37">D203+D208+D216</f>
        <v>1092.0899999999999</v>
      </c>
      <c r="E202" s="60">
        <f t="shared" si="37"/>
        <v>477.93</v>
      </c>
      <c r="F202" s="45">
        <f t="shared" si="26"/>
        <v>43.762876685987422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1092.0899999999999</v>
      </c>
      <c r="E216" s="60">
        <f t="shared" si="40"/>
        <v>477.93</v>
      </c>
      <c r="F216" s="45">
        <f t="shared" si="26"/>
        <v>43.762876685987422</v>
      </c>
    </row>
    <row r="217" spans="1:6" ht="12.75" customHeight="1" x14ac:dyDescent="0.2">
      <c r="A217" s="63">
        <v>3431</v>
      </c>
      <c r="B217" s="182" t="s">
        <v>435</v>
      </c>
      <c r="C217" s="247" t="s">
        <v>436</v>
      </c>
      <c r="D217" s="194">
        <v>645.52</v>
      </c>
      <c r="E217" s="194">
        <v>477.93</v>
      </c>
      <c r="F217" s="45">
        <f t="shared" si="26"/>
        <v>74.037984880406498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446.57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208.5</v>
      </c>
      <c r="E230" s="60">
        <f>E231+E234+E237+E242+E246+E250+E254+E257</f>
        <v>60</v>
      </c>
      <c r="F230" s="45">
        <f t="shared" ref="F230:F245" si="44">IF(D230&lt;&gt;0,IF(E230/D230&gt;=100,"&gt;&gt;100",E230/D230*100),"-")</f>
        <v>28.776978417266186</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208.5</v>
      </c>
      <c r="E257" s="60">
        <f t="shared" si="54"/>
        <v>60</v>
      </c>
      <c r="F257" s="45">
        <f t="shared" si="53"/>
        <v>28.776978417266186</v>
      </c>
    </row>
    <row r="258" spans="1:6" ht="12.75" customHeight="1" x14ac:dyDescent="0.2">
      <c r="A258" s="63" t="s">
        <v>512</v>
      </c>
      <c r="B258" s="64" t="s">
        <v>159</v>
      </c>
      <c r="C258" s="247" t="s">
        <v>512</v>
      </c>
      <c r="D258" s="194">
        <v>208.5</v>
      </c>
      <c r="E258" s="194">
        <v>60</v>
      </c>
      <c r="F258" s="45">
        <f t="shared" si="53"/>
        <v>28.776978417266186</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104491.58</v>
      </c>
      <c r="E262" s="60">
        <f t="shared" si="55"/>
        <v>101194.01</v>
      </c>
      <c r="F262" s="45">
        <f t="shared" ref="F262:F268" si="56">IF(D262&lt;&gt;0,IF(E262/D262&gt;=100,"&gt;&gt;100",E262/D262*100),"-")</f>
        <v>96.844176344160928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104491.58</v>
      </c>
      <c r="E269" s="60">
        <f t="shared" si="58"/>
        <v>101194.01</v>
      </c>
      <c r="F269" s="45">
        <f t="shared" ref="F269:F272" si="59">IF(D269&lt;&gt;0,IF(E269/D269&gt;=100,"&gt;&gt;100",E269/D269*100),"-")</f>
        <v>96.844176344160928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104491.58</v>
      </c>
      <c r="E271" s="194">
        <v>101194.01</v>
      </c>
      <c r="F271" s="45">
        <f t="shared" si="59"/>
        <v>96.844176344160928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324.45</v>
      </c>
      <c r="E273" s="60">
        <f t="shared" si="60"/>
        <v>292.5</v>
      </c>
      <c r="F273" s="45">
        <f t="shared" ref="F273:F277" si="61">IF(D273&lt;&gt;0,IF(E273/D273&gt;=100,"&gt;&gt;100",E273/D273*100),"-")</f>
        <v>90.152565880721227</v>
      </c>
    </row>
    <row r="274" spans="1:6" ht="12.75" customHeight="1" x14ac:dyDescent="0.2">
      <c r="A274" s="63">
        <v>381</v>
      </c>
      <c r="B274" s="64" t="s">
        <v>540</v>
      </c>
      <c r="C274" s="247" t="s">
        <v>541</v>
      </c>
      <c r="D274" s="60">
        <f t="shared" ref="D274:E274" si="62">SUM(D275:D277)</f>
        <v>324.45</v>
      </c>
      <c r="E274" s="60">
        <f t="shared" si="62"/>
        <v>292.5</v>
      </c>
      <c r="F274" s="45">
        <f t="shared" si="61"/>
        <v>90.152565880721227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324.45</v>
      </c>
      <c r="E276" s="194">
        <v>292.5</v>
      </c>
      <c r="F276" s="45">
        <f t="shared" si="61"/>
        <v>90.152565880721227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965737.17999999982</v>
      </c>
      <c r="E299" s="60">
        <f>E152-E297+E298</f>
        <v>1130214.6100000001</v>
      </c>
      <c r="F299" s="45">
        <f t="shared" si="68"/>
        <v>117.0312827761276</v>
      </c>
    </row>
    <row r="300" spans="1:6" ht="12.75" customHeight="1" x14ac:dyDescent="0.2">
      <c r="A300" s="63" t="s">
        <v>581</v>
      </c>
      <c r="B300" s="64" t="s">
        <v>592</v>
      </c>
      <c r="C300" s="247" t="s">
        <v>593</v>
      </c>
      <c r="D300" s="60">
        <f>IF(D6&gt;=D299,D6-D299,0)</f>
        <v>5911.3600000002189</v>
      </c>
      <c r="E300" s="60">
        <f>IF(E6&gt;=E299,E6-E299,0)</f>
        <v>0</v>
      </c>
      <c r="F300" s="45">
        <f t="shared" si="68"/>
        <v>0</v>
      </c>
    </row>
    <row r="301" spans="1:6" ht="12.75" customHeight="1" x14ac:dyDescent="0.2">
      <c r="A301" s="63" t="s">
        <v>581</v>
      </c>
      <c r="B301" s="64" t="s">
        <v>594</v>
      </c>
      <c r="C301" s="247" t="s">
        <v>595</v>
      </c>
      <c r="D301" s="60">
        <f>IF(D299&gt;=D6,D299-D6,0)</f>
        <v>0</v>
      </c>
      <c r="E301" s="60">
        <f>IF(E299&gt;=E6,E299-E6,0)</f>
        <v>70563.370000000112</v>
      </c>
      <c r="F301" s="45" t="str">
        <f t="shared" si="68"/>
        <v>-</v>
      </c>
    </row>
    <row r="302" spans="1:6" ht="12.75" customHeight="1" x14ac:dyDescent="0.2">
      <c r="A302" s="63">
        <v>92211</v>
      </c>
      <c r="B302" s="64" t="s">
        <v>596</v>
      </c>
      <c r="C302" s="247" t="s">
        <v>597</v>
      </c>
      <c r="D302" s="194">
        <v>18021.71</v>
      </c>
      <c r="E302" s="194">
        <v>16376.44</v>
      </c>
      <c r="F302" s="45">
        <f t="shared" si="68"/>
        <v>90.870622155167297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6079.43</v>
      </c>
      <c r="E304" s="194">
        <v>74694.12</v>
      </c>
      <c r="F304" s="45">
        <f t="shared" si="68"/>
        <v>1228.6368952352441</v>
      </c>
    </row>
    <row r="305" spans="1:6" ht="12" x14ac:dyDescent="0.2">
      <c r="A305" s="63">
        <v>9661</v>
      </c>
      <c r="B305" s="220" t="s">
        <v>602</v>
      </c>
      <c r="C305" s="247" t="s">
        <v>603</v>
      </c>
      <c r="D305" s="194">
        <v>297.24</v>
      </c>
      <c r="E305" s="194">
        <v>825.8</v>
      </c>
      <c r="F305" s="45">
        <f t="shared" si="68"/>
        <v>277.82263490781855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7256.63</v>
      </c>
      <c r="E360" s="60">
        <f t="shared" si="86"/>
        <v>16660.75</v>
      </c>
      <c r="F360" s="45">
        <f t="shared" si="72"/>
        <v>229.59348898869032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7256.63</v>
      </c>
      <c r="E373" s="60">
        <f t="shared" si="90"/>
        <v>16660.75</v>
      </c>
      <c r="F373" s="45">
        <f t="shared" si="72"/>
        <v>229.59348898869032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5745.43</v>
      </c>
      <c r="E379" s="60">
        <f t="shared" si="92"/>
        <v>6674.0199999999995</v>
      </c>
      <c r="F379" s="45">
        <f t="shared" si="72"/>
        <v>116.16223676904947</v>
      </c>
    </row>
    <row r="380" spans="1:6" ht="12.75" customHeight="1" x14ac:dyDescent="0.2">
      <c r="A380" s="63">
        <v>4221</v>
      </c>
      <c r="B380" s="64" t="s">
        <v>647</v>
      </c>
      <c r="C380" s="247" t="s">
        <v>739</v>
      </c>
      <c r="D380" s="194">
        <v>2861.46</v>
      </c>
      <c r="E380" s="194">
        <v>6363.91</v>
      </c>
      <c r="F380" s="45">
        <f t="shared" si="72"/>
        <v>222.40080238759234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1104.1199999999999</v>
      </c>
      <c r="E382" s="194">
        <v>188.25</v>
      </c>
      <c r="F382" s="45">
        <f t="shared" si="72"/>
        <v>17.049777198130638</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1619.85</v>
      </c>
      <c r="E385" s="194"/>
      <c r="F385" s="45">
        <f t="shared" si="72"/>
        <v>0</v>
      </c>
    </row>
    <row r="386" spans="1:6" ht="12.75" customHeight="1" x14ac:dyDescent="0.2">
      <c r="A386" s="63">
        <v>4227</v>
      </c>
      <c r="B386" s="183" t="s">
        <v>659</v>
      </c>
      <c r="C386" s="247" t="s">
        <v>746</v>
      </c>
      <c r="D386" s="194">
        <v>160</v>
      </c>
      <c r="E386" s="194">
        <v>121.86</v>
      </c>
      <c r="F386" s="45">
        <f t="shared" si="72"/>
        <v>76.162499999999994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1511.2</v>
      </c>
      <c r="E393" s="60">
        <f t="shared" si="94"/>
        <v>9986.73</v>
      </c>
      <c r="F393" s="45">
        <f t="shared" si="72"/>
        <v>660.84767072525142</v>
      </c>
    </row>
    <row r="394" spans="1:6" ht="12.75" customHeight="1" x14ac:dyDescent="0.2">
      <c r="A394" s="63">
        <v>4241</v>
      </c>
      <c r="B394" s="64" t="s">
        <v>756</v>
      </c>
      <c r="C394" s="247" t="s">
        <v>757</v>
      </c>
      <c r="D394" s="194">
        <v>1511.2</v>
      </c>
      <c r="E394" s="194">
        <v>9986.73</v>
      </c>
      <c r="F394" s="45">
        <f t="shared" si="72"/>
        <v>660.84767072525142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7256.63</v>
      </c>
      <c r="E418" s="60">
        <f t="shared" si="102"/>
        <v>16660.75</v>
      </c>
      <c r="F418" s="45">
        <f t="shared" si="72"/>
        <v>229.59348898869032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300</v>
      </c>
      <c r="E420" s="194">
        <v>1236.68</v>
      </c>
      <c r="F420" s="45">
        <f t="shared" si="72"/>
        <v>412.22666666666663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971648.54</v>
      </c>
      <c r="E422" s="60">
        <f>E6+E308</f>
        <v>1059651.24</v>
      </c>
      <c r="F422" s="45">
        <f t="shared" si="72"/>
        <v>109.05705060803157</v>
      </c>
    </row>
    <row r="423" spans="1:6" ht="12.75" customHeight="1" x14ac:dyDescent="0.2">
      <c r="A423" s="63" t="s">
        <v>581</v>
      </c>
      <c r="B423" s="64" t="s">
        <v>804</v>
      </c>
      <c r="C423" s="247" t="s">
        <v>805</v>
      </c>
      <c r="D423" s="60">
        <f t="shared" ref="D423:E423" si="103">D299+D360</f>
        <v>972993.80999999982</v>
      </c>
      <c r="E423" s="60">
        <f t="shared" si="103"/>
        <v>1146875.3600000001</v>
      </c>
      <c r="F423" s="45">
        <f t="shared" si="72"/>
        <v>117.87077658798265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1345.2699999997858</v>
      </c>
      <c r="E425" s="60">
        <f t="shared" si="105"/>
        <v>87224.120000000112</v>
      </c>
      <c r="F425" s="45">
        <f t="shared" si="72"/>
        <v>6483.7631107520419</v>
      </c>
    </row>
    <row r="426" spans="1:6" ht="12.75" customHeight="1" x14ac:dyDescent="0.2">
      <c r="A426" s="251" t="s">
        <v>810</v>
      </c>
      <c r="B426" s="183" t="s">
        <v>811</v>
      </c>
      <c r="C426" s="252" t="s">
        <v>812</v>
      </c>
      <c r="D426" s="60">
        <f t="shared" ref="D426:E426" si="106">IF(D302-D303+D419-D420&gt;=0,D302-D303+D419-D420,0)</f>
        <v>17721.71</v>
      </c>
      <c r="E426" s="60">
        <f t="shared" si="106"/>
        <v>15139.76</v>
      </c>
      <c r="F426" s="45">
        <f t="shared" si="72"/>
        <v>85.430582037512181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6079.43</v>
      </c>
      <c r="E428" s="81">
        <f t="shared" si="108"/>
        <v>74694.12</v>
      </c>
      <c r="F428" s="61">
        <f t="shared" si="72"/>
        <v>1228.6368952352441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971648.54</v>
      </c>
      <c r="E643" s="60">
        <f>E422+E430</f>
        <v>1059651.24</v>
      </c>
      <c r="F643" s="45">
        <f t="shared" si="109"/>
        <v>109.05705060803157</v>
      </c>
    </row>
    <row r="644" spans="1:6" ht="12.75" customHeight="1" x14ac:dyDescent="0.2">
      <c r="A644" s="63" t="s">
        <v>581</v>
      </c>
      <c r="B644" s="64" t="s">
        <v>1237</v>
      </c>
      <c r="C644" s="247" t="s">
        <v>1238</v>
      </c>
      <c r="D644" s="60">
        <f>D423+D535</f>
        <v>972993.80999999982</v>
      </c>
      <c r="E644" s="60">
        <f>E423+E535</f>
        <v>1146875.3600000001</v>
      </c>
      <c r="F644" s="45">
        <f t="shared" si="109"/>
        <v>117.87077658798265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1345.2699999997858</v>
      </c>
      <c r="E646" s="60">
        <f t="shared" si="164"/>
        <v>87224.120000000112</v>
      </c>
      <c r="F646" s="45">
        <f t="shared" si="109"/>
        <v>6483.7631107520419</v>
      </c>
    </row>
    <row r="647" spans="1:6" ht="24" x14ac:dyDescent="0.2">
      <c r="A647" s="251" t="s">
        <v>1243</v>
      </c>
      <c r="B647" s="64" t="s">
        <v>1244</v>
      </c>
      <c r="C647" s="252" t="s">
        <v>1243</v>
      </c>
      <c r="D647" s="60">
        <f>IF(D426-D427+D641-D642&gt;=0,D426-D427+D641-D642,0)</f>
        <v>17721.71</v>
      </c>
      <c r="E647" s="60">
        <f>IF(E426-E427+E641-E642&gt;=0,E426-E427+E641-E642,0)</f>
        <v>15139.76</v>
      </c>
      <c r="F647" s="45">
        <f t="shared" si="109"/>
        <v>85.430582037512181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16376.440000000213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72084.360000000117</v>
      </c>
      <c r="F650" s="45" t="str">
        <f t="shared" si="109"/>
        <v>-</v>
      </c>
    </row>
    <row r="651" spans="1:6" ht="24" x14ac:dyDescent="0.2">
      <c r="A651" s="249" t="s">
        <v>1251</v>
      </c>
      <c r="B651" s="184" t="s">
        <v>1252</v>
      </c>
      <c r="C651" s="250" t="s">
        <v>1251</v>
      </c>
      <c r="D651" s="196">
        <v>65599.149999999994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33358.870000000003</v>
      </c>
      <c r="E653" s="194">
        <v>45401.13</v>
      </c>
      <c r="F653" s="45">
        <f t="shared" ref="F653:F740" si="167">IF(D653&lt;&gt;0,IF(E653/D653&gt;=100,"&gt;&gt;100",E653/D653*100),"-")</f>
        <v>136.0991244607506</v>
      </c>
    </row>
    <row r="654" spans="1:6" ht="12.75" customHeight="1" x14ac:dyDescent="0.2">
      <c r="A654" s="63" t="s">
        <v>1256</v>
      </c>
      <c r="B654" s="64" t="s">
        <v>1257</v>
      </c>
      <c r="C654" s="247" t="s">
        <v>1256</v>
      </c>
      <c r="D654" s="194">
        <v>282191.78999999998</v>
      </c>
      <c r="E654" s="194">
        <v>234497.46</v>
      </c>
      <c r="F654" s="45">
        <f t="shared" si="167"/>
        <v>83.098611763297583</v>
      </c>
    </row>
    <row r="655" spans="1:6" ht="12.75" customHeight="1" x14ac:dyDescent="0.2">
      <c r="A655" s="63" t="s">
        <v>1258</v>
      </c>
      <c r="B655" s="64" t="s">
        <v>1259</v>
      </c>
      <c r="C655" s="247" t="s">
        <v>1258</v>
      </c>
      <c r="D655" s="194">
        <v>270149.53000000003</v>
      </c>
      <c r="E655" s="194">
        <v>279898.59000000003</v>
      </c>
      <c r="F655" s="45">
        <f t="shared" si="167"/>
        <v>103.60876437578848</v>
      </c>
    </row>
    <row r="656" spans="1:6" ht="24" x14ac:dyDescent="0.2">
      <c r="A656" s="63">
        <v>11</v>
      </c>
      <c r="B656" s="64" t="s">
        <v>1260</v>
      </c>
      <c r="C656" s="247" t="s">
        <v>1261</v>
      </c>
      <c r="D656" s="60">
        <f t="shared" ref="D656:E656" si="168">+D653+D654-D655</f>
        <v>45401.129999999946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40</v>
      </c>
      <c r="F658" s="45">
        <f t="shared" si="167"/>
        <v>102.56410256410255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27</v>
      </c>
      <c r="E660" s="253">
        <v>28</v>
      </c>
      <c r="F660" s="45">
        <f t="shared" si="167"/>
        <v>103.7037037037037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731</v>
      </c>
      <c r="E679" s="192">
        <v>1925</v>
      </c>
      <c r="F679" s="71">
        <f t="shared" si="167"/>
        <v>263.33789329685362</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729043.96</v>
      </c>
      <c r="E683" s="192">
        <v>815528.76</v>
      </c>
      <c r="F683" s="71">
        <f t="shared" si="167"/>
        <v>111.86276887884785</v>
      </c>
    </row>
    <row r="684" spans="1:6" ht="24" x14ac:dyDescent="0.2">
      <c r="A684" s="70">
        <v>63613</v>
      </c>
      <c r="B684" s="182" t="s">
        <v>1317</v>
      </c>
      <c r="C684" s="278" t="s">
        <v>1318</v>
      </c>
      <c r="D684" s="192">
        <v>19220.82</v>
      </c>
      <c r="E684" s="192">
        <v>24868.69</v>
      </c>
      <c r="F684" s="71">
        <f t="shared" si="167"/>
        <v>129.3841261715161</v>
      </c>
    </row>
    <row r="685" spans="1:6" ht="24" x14ac:dyDescent="0.2">
      <c r="A685" s="63">
        <v>63622</v>
      </c>
      <c r="B685" s="244" t="s">
        <v>1319</v>
      </c>
      <c r="C685" s="247" t="s">
        <v>1320</v>
      </c>
      <c r="D685" s="194">
        <v>2414</v>
      </c>
      <c r="E685" s="194">
        <v>9996.91</v>
      </c>
      <c r="F685" s="45">
        <f t="shared" si="167"/>
        <v>414.12220381110194</v>
      </c>
    </row>
    <row r="686" spans="1:6" ht="24" x14ac:dyDescent="0.2">
      <c r="A686" s="63">
        <v>63623</v>
      </c>
      <c r="B686" s="244" t="s">
        <v>1321</v>
      </c>
      <c r="C686" s="247" t="s">
        <v>1322</v>
      </c>
      <c r="D686" s="194">
        <v>1896.58</v>
      </c>
      <c r="E686" s="194">
        <v>6228.12</v>
      </c>
      <c r="F686" s="45">
        <f t="shared" si="167"/>
        <v>328.38688586824702</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15759.6</v>
      </c>
      <c r="E724" s="192">
        <v>17390.72</v>
      </c>
      <c r="F724" s="71">
        <f t="shared" si="167"/>
        <v>110.35000888347422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3330.81</v>
      </c>
      <c r="F732" s="71" t="str">
        <f t="shared" si="167"/>
        <v>-</v>
      </c>
    </row>
    <row r="733" spans="1:6" ht="12.75" customHeight="1" x14ac:dyDescent="0.2">
      <c r="A733" s="70">
        <v>31215</v>
      </c>
      <c r="B733" s="65" t="s">
        <v>1395</v>
      </c>
      <c r="C733" s="278" t="s">
        <v>1396</v>
      </c>
      <c r="D733" s="192">
        <v>0</v>
      </c>
      <c r="E733" s="192">
        <v>2336.2600000000002</v>
      </c>
      <c r="F733" s="71" t="str">
        <f t="shared" si="167"/>
        <v>-</v>
      </c>
    </row>
    <row r="734" spans="1:6" ht="12.75" customHeight="1" x14ac:dyDescent="0.2">
      <c r="A734" s="70">
        <v>32121</v>
      </c>
      <c r="B734" s="65" t="s">
        <v>1397</v>
      </c>
      <c r="C734" s="278" t="s">
        <v>1398</v>
      </c>
      <c r="D734" s="192">
        <v>34954.07</v>
      </c>
      <c r="E734" s="192">
        <v>39103.269999999997</v>
      </c>
      <c r="F734" s="71">
        <f t="shared" si="167"/>
        <v>111.87043454453229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1451.59</v>
      </c>
      <c r="E736" s="194">
        <v>1831.4</v>
      </c>
      <c r="F736" s="45">
        <f t="shared" si="167"/>
        <v>126.16510171604931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2686.95</v>
      </c>
      <c r="E738" s="194">
        <v>3079.83</v>
      </c>
      <c r="F738" s="45">
        <f t="shared" si="167"/>
        <v>114.62178306258026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283.58</v>
      </c>
      <c r="E742" s="192">
        <v>306.18</v>
      </c>
      <c r="F742" s="71">
        <f t="shared" si="169"/>
        <v>107.96953240708089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96141.37</v>
      </c>
      <c r="E851" s="194">
        <v>100325.3</v>
      </c>
      <c r="F851" s="45">
        <f t="shared" si="169"/>
        <v>104.35185186148274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8350.2099999999991</v>
      </c>
      <c r="E855" s="194">
        <v>868.71</v>
      </c>
      <c r="F855" s="45">
        <f t="shared" si="169"/>
        <v>10.403450931174188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1235386.6900000002</v>
      </c>
      <c r="E6" s="180">
        <f t="shared" si="0"/>
        <v>1213715.83</v>
      </c>
      <c r="F6" s="181">
        <f t="shared" ref="F6:F298" si="1">IF(D6&gt;0,IF(E6/D6&gt;=100,"&gt;&gt;100",E6/D6*100),"-")</f>
        <v>98.245823742847676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1117419.1200000001</v>
      </c>
      <c r="E7" s="79">
        <f t="shared" si="2"/>
        <v>1085652.32</v>
      </c>
      <c r="F7" s="71">
        <f t="shared" si="1"/>
        <v>97.15712757805683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441.86000000000013</v>
      </c>
      <c r="E8" s="79">
        <f>E9+E10-E11</f>
        <v>285.91000000000031</v>
      </c>
      <c r="F8" s="71">
        <f t="shared" si="1"/>
        <v>64.706015480016347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3241.01</v>
      </c>
      <c r="E10" s="192">
        <v>3241.01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2799.15</v>
      </c>
      <c r="E11" s="192">
        <v>2955.1</v>
      </c>
      <c r="F11" s="71">
        <f t="shared" si="1"/>
        <v>105.57133415501134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1112606.8400000001</v>
      </c>
      <c r="E12" s="79">
        <f t="shared" si="3"/>
        <v>1080995.9900000002</v>
      </c>
      <c r="F12" s="71">
        <f t="shared" si="1"/>
        <v>97.158848133631835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1032233.5900000001</v>
      </c>
      <c r="E13" s="79">
        <f t="shared" si="4"/>
        <v>1007784.1700000002</v>
      </c>
      <c r="F13" s="71">
        <f t="shared" si="1"/>
        <v>97.631406278883077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1955953.37</v>
      </c>
      <c r="E15" s="192">
        <v>1955953.37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923719.78</v>
      </c>
      <c r="E18" s="192">
        <v>948169.2</v>
      </c>
      <c r="F18" s="71">
        <f t="shared" si="1"/>
        <v>102.64684382962979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30475.020000000019</v>
      </c>
      <c r="E19" s="79">
        <f t="shared" si="5"/>
        <v>24868.410000000033</v>
      </c>
      <c r="F19" s="71">
        <f t="shared" si="1"/>
        <v>81.602604362523863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143991.93</v>
      </c>
      <c r="E20" s="192">
        <v>150355.84</v>
      </c>
      <c r="F20" s="71">
        <f t="shared" si="1"/>
        <v>104.41962962785485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3473.12</v>
      </c>
      <c r="E21" s="192">
        <v>3473.12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15879.25</v>
      </c>
      <c r="E22" s="192">
        <v>16067.5</v>
      </c>
      <c r="F22" s="71">
        <f t="shared" si="1"/>
        <v>101.1855093911866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350.64</v>
      </c>
      <c r="E23" s="192">
        <v>350.64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3758.76</v>
      </c>
      <c r="E24" s="192">
        <v>3758.76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13666.72</v>
      </c>
      <c r="E25" s="192">
        <v>13666.72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8946.93</v>
      </c>
      <c r="E26" s="192">
        <v>9068.7900000000009</v>
      </c>
      <c r="F26" s="71">
        <f t="shared" si="1"/>
        <v>101.3620314454232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159592.32999999999</v>
      </c>
      <c r="E28" s="192">
        <v>171872.96</v>
      </c>
      <c r="F28" s="71">
        <f t="shared" si="1"/>
        <v>107.6950001293922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2306.0799999999981</v>
      </c>
      <c r="E29" s="79">
        <f t="shared" si="6"/>
        <v>9.9999999983992893E-3</v>
      </c>
      <c r="F29" s="71">
        <f t="shared" si="1"/>
        <v>4.3363630049258036E-4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31626.17</v>
      </c>
      <c r="E30" s="192">
        <v>31626.17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29320.09</v>
      </c>
      <c r="E34" s="192">
        <v>31626.16</v>
      </c>
      <c r="F34" s="71">
        <f t="shared" si="1"/>
        <v>107.8651532106484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46578.41</v>
      </c>
      <c r="E35" s="79">
        <f t="shared" si="7"/>
        <v>47329.659999999989</v>
      </c>
      <c r="F35" s="71">
        <f t="shared" si="1"/>
        <v>101.61287171459907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64107.5</v>
      </c>
      <c r="E36" s="192">
        <v>73301.899999999994</v>
      </c>
      <c r="F36" s="71">
        <f t="shared" si="1"/>
        <v>114.34215965370666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17529.09</v>
      </c>
      <c r="E40" s="192">
        <v>25972.240000000002</v>
      </c>
      <c r="F40" s="71">
        <f t="shared" si="1"/>
        <v>148.16650493551006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1013.74</v>
      </c>
      <c r="E45" s="79">
        <f t="shared" si="9"/>
        <v>1013.74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979.49</v>
      </c>
      <c r="E47" s="192">
        <v>979.49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34.25</v>
      </c>
      <c r="E48" s="192">
        <v>34.25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10721.25</v>
      </c>
      <c r="E54" s="192">
        <v>11408.47</v>
      </c>
      <c r="F54" s="71">
        <f t="shared" si="1"/>
        <v>106.40988690684388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10721.25</v>
      </c>
      <c r="E55" s="192">
        <v>11408.47</v>
      </c>
      <c r="F55" s="71">
        <f t="shared" si="1"/>
        <v>106.40988690684388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4370.42</v>
      </c>
      <c r="E56" s="79">
        <f t="shared" si="11"/>
        <v>4370.42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4370.42</v>
      </c>
      <c r="E57" s="192">
        <v>4370.42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117967.56999999999</v>
      </c>
      <c r="E69" s="79">
        <f>E70+E82+E88+E119+E135+E147+E165+E171</f>
        <v>128063.51</v>
      </c>
      <c r="F69" s="71">
        <f t="shared" si="1"/>
        <v>108.55823341957456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45401.13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45401.13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45401.13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887.8900000000001</v>
      </c>
      <c r="E82" s="79">
        <f>SUM(E83:E85)-E86+E87</f>
        <v>2075.4499999999998</v>
      </c>
      <c r="F82" s="71">
        <f t="shared" si="1"/>
        <v>233.75080246426916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641.70000000000005</v>
      </c>
      <c r="E84" s="192">
        <v>61.7</v>
      </c>
      <c r="F84" s="71">
        <f t="shared" si="1"/>
        <v>9.6150849306529533</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32.32</v>
      </c>
      <c r="E85" s="192">
        <v>516.99</v>
      </c>
      <c r="F85" s="71">
        <f t="shared" si="1"/>
        <v>1599.5977722772277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213.87</v>
      </c>
      <c r="E87" s="192">
        <v>1496.76</v>
      </c>
      <c r="F87" s="71">
        <f t="shared" si="1"/>
        <v>699.84570065927892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6079.4</v>
      </c>
      <c r="E147" s="79">
        <f t="shared" si="24"/>
        <v>125988.06</v>
      </c>
      <c r="F147" s="71">
        <f t="shared" si="1"/>
        <v>2072.3765503174659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3770.66</v>
      </c>
      <c r="E150" s="79">
        <f t="shared" si="25"/>
        <v>70995.89</v>
      </c>
      <c r="F150" s="71">
        <f t="shared" si="1"/>
        <v>1882.850482408915</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3770.66</v>
      </c>
      <c r="E156" s="192">
        <v>70995.89</v>
      </c>
      <c r="F156" s="71">
        <f t="shared" si="1"/>
        <v>1882.850482408915</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2011.5</v>
      </c>
      <c r="E160" s="192">
        <v>2872.4</v>
      </c>
      <c r="F160" s="71">
        <f t="shared" si="1"/>
        <v>142.79890628883919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297.24</v>
      </c>
      <c r="E161" s="192">
        <v>816.8</v>
      </c>
      <c r="F161" s="71">
        <f t="shared" si="1"/>
        <v>274.79477863006321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51302.97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65599.149999999994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65599.149999999994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1235386.69</v>
      </c>
      <c r="E176" s="79">
        <f>E177+E251</f>
        <v>1213715.83</v>
      </c>
      <c r="F176" s="71">
        <f t="shared" si="1"/>
        <v>98.245823742847676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89727.299999999988</v>
      </c>
      <c r="E177" s="79">
        <f>E178+E197+E203+E219+E247+E248</f>
        <v>119669.35</v>
      </c>
      <c r="F177" s="71">
        <f t="shared" si="1"/>
        <v>133.37005571325565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86268.069999999992</v>
      </c>
      <c r="E178" s="79">
        <f>SUM(E179:E181)+E185+E186+SUM(E194:E196)</f>
        <v>111436.84000000001</v>
      </c>
      <c r="F178" s="71">
        <f t="shared" si="1"/>
        <v>129.17507022007101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62823.81</v>
      </c>
      <c r="E179" s="192">
        <v>69850.66</v>
      </c>
      <c r="F179" s="71">
        <f t="shared" si="1"/>
        <v>111.18501090589699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5064.95</v>
      </c>
      <c r="E180" s="192">
        <v>21015.02</v>
      </c>
      <c r="F180" s="71">
        <f t="shared" si="1"/>
        <v>414.91070987867602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73.040000000000006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73.040000000000006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16207.46</v>
      </c>
      <c r="E194" s="192">
        <v>19976.25</v>
      </c>
      <c r="F194" s="71">
        <f t="shared" si="1"/>
        <v>123.25342774253339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2098.81</v>
      </c>
      <c r="E196" s="192">
        <v>594.91</v>
      </c>
      <c r="F196" s="71">
        <f t="shared" si="1"/>
        <v>28.345109847961464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3459.23</v>
      </c>
      <c r="E197" s="79">
        <f>SUM(E198:E202)</f>
        <v>5797.15</v>
      </c>
      <c r="F197" s="71">
        <f t="shared" si="1"/>
        <v>167.5849827851863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3459.23</v>
      </c>
      <c r="E199" s="192">
        <v>5797.15</v>
      </c>
      <c r="F199" s="71">
        <f t="shared" ref="F199:F202" si="30">IF(D199&gt;0,IF(E199/D199&gt;=100,"&gt;&gt;100",E199/D199*100),"-")</f>
        <v>167.5849827851863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2435.36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1145659.3899999999</v>
      </c>
      <c r="E251" s="79">
        <f>+E252+E255-E264+E274+E291</f>
        <v>1094046.48</v>
      </c>
      <c r="F251" s="71">
        <f t="shared" si="1"/>
        <v>95.494916687236341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1123203.52</v>
      </c>
      <c r="E252" s="79">
        <f>E253-E254</f>
        <v>1091436.72</v>
      </c>
      <c r="F252" s="71">
        <f t="shared" si="1"/>
        <v>97.171768122664005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1123203.52</v>
      </c>
      <c r="E253" s="192">
        <v>1091436.72</v>
      </c>
      <c r="F253" s="71">
        <f t="shared" si="1"/>
        <v>97.171768122664005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16376.44</v>
      </c>
      <c r="E255" s="79">
        <f>E256-E260</f>
        <v>-72084.36</v>
      </c>
      <c r="F255" s="71">
        <f t="shared" si="1"/>
        <v>-440.17112388284636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18698.7</v>
      </c>
      <c r="E256" s="79">
        <f>SUM(E257:E259)</f>
        <v>661.98</v>
      </c>
      <c r="F256" s="71">
        <f t="shared" si="1"/>
        <v>3.5402461133661696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18698.7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661.98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2322.2600000000002</v>
      </c>
      <c r="E260" s="79">
        <f>SUM(E261:E263)</f>
        <v>72746.34</v>
      </c>
      <c r="F260" s="71">
        <f t="shared" si="1"/>
        <v>3132.5665515489218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72746.34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2322.2600000000002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6079.43</v>
      </c>
      <c r="E274" s="79">
        <f>SUM(E275:E277)+SUM(E286:E290)</f>
        <v>74694.12</v>
      </c>
      <c r="F274" s="71">
        <f t="shared" si="1"/>
        <v>1228.6368952352441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3770.66</v>
      </c>
      <c r="E277" s="79">
        <f>SUM(E278:E285)</f>
        <v>70995.89</v>
      </c>
      <c r="F277" s="71">
        <f t="shared" si="39"/>
        <v>1882.850482408915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3770.66</v>
      </c>
      <c r="E283" s="192">
        <v>70995.89</v>
      </c>
      <c r="F283" s="71">
        <f t="shared" si="39"/>
        <v>1882.850482408915</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2011.53</v>
      </c>
      <c r="E287" s="192">
        <v>2872.43</v>
      </c>
      <c r="F287" s="71">
        <f t="shared" si="39"/>
        <v>142.7982679850661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297.24</v>
      </c>
      <c r="E288" s="192">
        <v>825.8</v>
      </c>
      <c r="F288" s="71">
        <f t="shared" si="39"/>
        <v>277.82263490781855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494.9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5584.5</v>
      </c>
      <c r="E303" s="192">
        <v>125988.06</v>
      </c>
      <c r="F303" s="71">
        <f t="shared" si="43"/>
        <v>2256.0311576685467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213.87</v>
      </c>
      <c r="E308" s="192">
        <v>1496.76</v>
      </c>
      <c r="F308" s="71">
        <f t="shared" si="43"/>
        <v>699.84570065927892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51302.97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8697.2099999999991</v>
      </c>
      <c r="E336" s="192">
        <v>17838.39</v>
      </c>
      <c r="F336" s="71">
        <f t="shared" si="43"/>
        <v>205.10474048574201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77570.86</v>
      </c>
      <c r="E337" s="192">
        <v>93598.45</v>
      </c>
      <c r="F337" s="71">
        <f t="shared" si="43"/>
        <v>120.66186967631918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5797.15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3459.23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17.670000000000002</v>
      </c>
      <c r="E344" s="192">
        <v>588.69000000000005</v>
      </c>
      <c r="F344" s="71">
        <f t="shared" si="43"/>
        <v>3331.5789473684213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1290.03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1145.33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972993.80999999994</v>
      </c>
      <c r="E114" s="60">
        <f t="shared" si="22"/>
        <v>1146875.3599999999</v>
      </c>
      <c r="F114" s="45">
        <f t="shared" si="1"/>
        <v>117.87077658798259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935338.61</v>
      </c>
      <c r="E115" s="60">
        <f t="shared" si="23"/>
        <v>1112539.42</v>
      </c>
      <c r="F115" s="45">
        <f t="shared" si="1"/>
        <v>118.94509732683866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935338.61</v>
      </c>
      <c r="E117" s="194">
        <v>1112539.42</v>
      </c>
      <c r="F117" s="45">
        <f t="shared" si="1"/>
        <v>118.94509732683866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37655.199999999997</v>
      </c>
      <c r="E126" s="194">
        <v>34335.94</v>
      </c>
      <c r="F126" s="45">
        <f t="shared" si="1"/>
        <v>91.1851218424016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972993.80999999994</v>
      </c>
      <c r="E141" s="81">
        <f t="shared" si="28"/>
        <v>1146875.3599999999</v>
      </c>
      <c r="F141" s="61">
        <f t="shared" si="1"/>
        <v>117.87077658798259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3" sqref="E1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0" zoomScaleNormal="100" workbookViewId="0">
      <selection activeCell="D53" sqref="D5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89727.3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1089052.3600000001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1067155.24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822691.85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142498.95000000001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477.93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101194.01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292.5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16660.75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5236.37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1059110.31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1041986.47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815665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126548.88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550.97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97425.22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292.5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1503.9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14322.83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2801.01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119669.35000000009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23635.54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17838.39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17838.39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17838.39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5797.15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5797.15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96033.81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93598.45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2435.36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10846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2026-02-06T08:28:48Z</cp:lastPrinted>
  <dcterms:created xsi:type="dcterms:W3CDTF">2022-04-01T05:14:30Z</dcterms:created>
  <dcterms:modified xsi:type="dcterms:W3CDTF">2026-02-06T08:32:37Z</dcterms:modified>
</cp:coreProperties>
</file>